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invoer" sheetId="1" r:id="rId1"/>
    <sheet name="Grafiek frequentie" sheetId="2" r:id="rId2"/>
    <sheet name="Legenda" sheetId="3" r:id="rId3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46" i="1"/>
  <c r="E11" i="1"/>
  <c r="E13" i="1"/>
  <c r="E41" i="1"/>
  <c r="E55" i="1"/>
  <c r="E70" i="1"/>
  <c r="E74" i="1"/>
  <c r="E108" i="1"/>
  <c r="E109" i="1"/>
  <c r="E113" i="1"/>
  <c r="E120" i="1"/>
  <c r="E146" i="1"/>
  <c r="E29" i="1"/>
  <c r="E47" i="1"/>
  <c r="E52" i="1"/>
  <c r="E54" i="1"/>
  <c r="E60" i="1"/>
  <c r="E66" i="1"/>
  <c r="E79" i="1"/>
  <c r="E82" i="1"/>
  <c r="E106" i="1"/>
  <c r="E112" i="1"/>
  <c r="E147" i="1"/>
  <c r="C159" i="1"/>
  <c r="D159" i="1"/>
  <c r="C158" i="1"/>
  <c r="D158" i="1"/>
  <c r="C157" i="1"/>
  <c r="D157" i="1"/>
  <c r="C156" i="1"/>
  <c r="D156" i="1"/>
  <c r="C155" i="1"/>
  <c r="D155" i="1"/>
  <c r="C154" i="1"/>
  <c r="D154" i="1"/>
  <c r="C153" i="1"/>
  <c r="D153" i="1"/>
  <c r="D152" i="1"/>
  <c r="C151" i="1"/>
  <c r="D151" i="1"/>
  <c r="C150" i="1"/>
  <c r="D150" i="1"/>
  <c r="C149" i="1"/>
  <c r="D149" i="1"/>
  <c r="C148" i="1"/>
  <c r="D148" i="1"/>
  <c r="C147" i="1"/>
  <c r="D147" i="1"/>
  <c r="D146" i="1"/>
  <c r="E21" i="1"/>
  <c r="E31" i="1"/>
  <c r="E32" i="1"/>
  <c r="E51" i="1"/>
  <c r="E58" i="1"/>
  <c r="E95" i="1"/>
  <c r="E101" i="1"/>
  <c r="E104" i="1"/>
  <c r="E124" i="1"/>
  <c r="E148" i="1"/>
  <c r="E19" i="1"/>
  <c r="E22" i="1"/>
  <c r="E40" i="1"/>
  <c r="E45" i="1"/>
  <c r="E69" i="1"/>
  <c r="E72" i="1"/>
  <c r="E81" i="1"/>
  <c r="E100" i="1"/>
  <c r="E149" i="1"/>
  <c r="E20" i="1"/>
  <c r="E28" i="1"/>
  <c r="E68" i="1"/>
  <c r="E73" i="1"/>
  <c r="E110" i="1"/>
  <c r="E150" i="1"/>
  <c r="E9" i="1"/>
  <c r="E24" i="1"/>
  <c r="E26" i="1"/>
  <c r="E53" i="1"/>
  <c r="E64" i="1"/>
  <c r="E71" i="1"/>
  <c r="E98" i="1"/>
  <c r="E99" i="1"/>
  <c r="E115" i="1"/>
  <c r="E123" i="1"/>
  <c r="E151" i="1"/>
  <c r="E15" i="1"/>
  <c r="E25" i="1"/>
  <c r="E42" i="1"/>
  <c r="E43" i="1"/>
  <c r="E59" i="1"/>
  <c r="E103" i="1"/>
  <c r="E111" i="1"/>
  <c r="E152" i="1"/>
  <c r="E34" i="1"/>
  <c r="E38" i="1"/>
  <c r="E39" i="1"/>
  <c r="E44" i="1"/>
  <c r="E48" i="1"/>
  <c r="E63" i="1"/>
  <c r="E67" i="1"/>
  <c r="E78" i="1"/>
  <c r="E91" i="1"/>
  <c r="E153" i="1"/>
  <c r="E46" i="1"/>
  <c r="E56" i="1"/>
  <c r="E61" i="1"/>
  <c r="E89" i="1"/>
  <c r="E154" i="1"/>
  <c r="E17" i="1"/>
  <c r="E18" i="1"/>
  <c r="E33" i="1"/>
  <c r="E36" i="1"/>
  <c r="E49" i="1"/>
  <c r="E77" i="1"/>
  <c r="E84" i="1"/>
  <c r="E92" i="1"/>
  <c r="E94" i="1"/>
  <c r="E116" i="1"/>
  <c r="E155" i="1"/>
  <c r="E8" i="1"/>
  <c r="E30" i="1"/>
  <c r="E37" i="1"/>
  <c r="E57" i="1"/>
  <c r="E80" i="1"/>
  <c r="E96" i="1"/>
  <c r="E102" i="1"/>
  <c r="E105" i="1"/>
  <c r="E114" i="1"/>
  <c r="E156" i="1"/>
  <c r="E10" i="1"/>
  <c r="E12" i="1"/>
  <c r="E16" i="1"/>
  <c r="E23" i="1"/>
  <c r="E62" i="1"/>
  <c r="E75" i="1"/>
  <c r="E87" i="1"/>
  <c r="E90" i="1"/>
  <c r="E97" i="1"/>
  <c r="E119" i="1"/>
  <c r="E157" i="1"/>
  <c r="E14" i="1"/>
  <c r="E50" i="1"/>
  <c r="E85" i="1"/>
  <c r="E86" i="1"/>
  <c r="E93" i="1"/>
  <c r="E107" i="1"/>
  <c r="E117" i="1"/>
  <c r="E158" i="1"/>
  <c r="E27" i="1"/>
  <c r="E35" i="1"/>
  <c r="E65" i="1"/>
  <c r="E76" i="1"/>
  <c r="E83" i="1"/>
  <c r="E88" i="1"/>
  <c r="E118" i="1"/>
  <c r="E121" i="1"/>
  <c r="E122" i="1"/>
  <c r="E125" i="1"/>
  <c r="E159" i="1"/>
  <c r="E160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</calcChain>
</file>

<file path=xl/sharedStrings.xml><?xml version="1.0" encoding="utf-8"?>
<sst xmlns="http://schemas.openxmlformats.org/spreadsheetml/2006/main" count="228" uniqueCount="191">
  <si>
    <t>Nummer</t>
  </si>
  <si>
    <t>Vraag</t>
  </si>
  <si>
    <t>Frequentie</t>
  </si>
  <si>
    <t>Door anderen te laten merken dat met jou niet te spotten valt, dwing je respect af.</t>
  </si>
  <si>
    <t>FREQUENTIE</t>
  </si>
  <si>
    <t>Ik voel me geliefd en geaccepteerd.</t>
  </si>
  <si>
    <t>1= Nooit of bijna nooit</t>
  </si>
  <si>
    <t>Ik gun mezelf geen plezier omdat ik het niet verdien.</t>
  </si>
  <si>
    <t>2= Zelden</t>
  </si>
  <si>
    <t>Ik voel me inadequaat, gebrekkig of waardeloos.</t>
  </si>
  <si>
    <t>3= Af en toe</t>
  </si>
  <si>
    <t>Ik heb de neiging om mezelf te straffen door mezelf pijn te doen (bijvoorbeeld mezelf snijden).</t>
  </si>
  <si>
    <t>4= Regelmatig</t>
  </si>
  <si>
    <t>Ik voel me verloren</t>
  </si>
  <si>
    <t>5= Meestal</t>
  </si>
  <si>
    <t>Ik ben streng voor mezelf.</t>
  </si>
  <si>
    <t>6= Altijd</t>
  </si>
  <si>
    <t>Ik doe erg mijn best anderen te plezieren om conflicten, confrontatie of afwijzing te vermijden</t>
  </si>
  <si>
    <t>Ik kan mezelf niet vergeven.</t>
  </si>
  <si>
    <t>Ik doe dingen om in het middelpunt van de belangstelling te staan.</t>
  </si>
  <si>
    <t>Ik raak geïrriteerd als mensen niet doen wat ik van hen vraag.</t>
  </si>
  <si>
    <t>Ik kan mijn impulsen slecht controleren.</t>
  </si>
  <si>
    <t>Als ik een doel niet kan bereiken, raak ik snel gefrustreerd en geef ik het op.</t>
  </si>
  <si>
    <t>Ik heb woedeaanvallen en driftbuien</t>
  </si>
  <si>
    <t>Ik handel impulsief of ik uit emoties die me in de problemen brengen of die andere mensen kwetsen.</t>
  </si>
  <si>
    <t>Het is mijn schuld wanneer er iets ergs gebeurt.</t>
  </si>
  <si>
    <t>Ik voel me tevreden en kalm.</t>
  </si>
  <si>
    <t>Ik verander mezelf afhankelijk van de mensen bij wie ik ben, zodat ze me aardig zullen vinden of me goedkeuren.</t>
  </si>
  <si>
    <t>Ik voel me verbonden met andere mensen.</t>
  </si>
  <si>
    <t>Als er problemen zijn, doe ik hard mijn best om ze zelf op te lossen.</t>
  </si>
  <si>
    <t>Ik dwing mezelf niet om routinematige of vervelende taken af te maken.</t>
  </si>
  <si>
    <t>Als ik niet vecht word ik misbruikt of verwaarloosd.</t>
  </si>
  <si>
    <t>Wie zich laat pesten is een mislukkeling.</t>
  </si>
  <si>
    <t>Ik val mensen fysiek aan als ik boos op hen ben.</t>
  </si>
  <si>
    <t>Als ik me eenmaal boos begin te voelen, houd ik het vaak niet onder controle en verlies ik mijn beheersing.</t>
  </si>
  <si>
    <t>Het is voor mij belangrijk nummer één te zijn (bijvoorbeeld de meest populaire, meest succesvolle, meest rijke, meest machtige).</t>
  </si>
  <si>
    <t>Ik voel me onverschillig.</t>
  </si>
  <si>
    <t>Ik kan problemen rationeel oplossen zonder me door mijn emoties te laten overspoelen.</t>
  </si>
  <si>
    <t>Ik neem geen genoegen met het één na beste.</t>
  </si>
  <si>
    <t>Aanval is de beste verdediging.</t>
  </si>
  <si>
    <t>Ik voel me kil naar andere mensen toe.</t>
  </si>
  <si>
    <t>Ik voel me onthecht (geen contact met mezelf, mijn emoties en anderen).</t>
  </si>
  <si>
    <t>Ik volg blindelings mijn emoties.</t>
  </si>
  <si>
    <t>Ik voel me wanhopig.</t>
  </si>
  <si>
    <t>Ik sta het toe dat andere mensen mij bekritiseren of kleineren.</t>
  </si>
  <si>
    <t>In relaties laat ik de andere persoon de overhand hebben.</t>
  </si>
  <si>
    <t>Ik voel me afstandelijk tegenover andere mensen.</t>
  </si>
  <si>
    <t>Ik denk niet na over wat ik zeg en breng daarmee mezelf in de problemen of kwets anderen.</t>
  </si>
  <si>
    <t>Ik werk of sport intensief om niet te hoeven denken aan vervelende dingen.</t>
  </si>
  <si>
    <t>Ik ben boos omdat mensen proberen mijn vrijheid en onafhankelijkheid van me af te pakken.</t>
  </si>
  <si>
    <t>Ik voel niks.</t>
  </si>
  <si>
    <t>Ik doe wat ik wil, ongeacht de behoeften en gevoelens van andere mensen.</t>
  </si>
  <si>
    <t>Ik geef mezelf niet de kans om te ontspannen of plezier te hebben, voordat ik alles heb afgemaakt wat ik moest doen.</t>
  </si>
  <si>
    <t>Ik gooi en smijt met dingen als ik boos ben.</t>
  </si>
  <si>
    <t>Ik ben woedend op iemand.</t>
  </si>
  <si>
    <t>Ik voel dat ik bij andere mensen hoor.</t>
  </si>
  <si>
    <t>Ik heb veel opgekropte boosheid die eruit moet.</t>
  </si>
  <si>
    <t>Ik voel me eenzaam.</t>
  </si>
  <si>
    <t>Ik doe graag iets opwindends of troostends om mijn gevoelens te vermijden (bijvoorbeeld eten, seksuele activiteiten, uitgaan, gokken of shoppen).</t>
  </si>
  <si>
    <t>Gelijkwaardigheid bestaat niet, dus kan je maar het beste boven de ander staan.</t>
  </si>
  <si>
    <t>In mijn boosheid verlies ik de controle over mezelf en bedreig ik andere mensen.</t>
  </si>
  <si>
    <t>Ik laat andere mensen hun gang gaan, in plaats van mijn eigen behoeften te uiten.</t>
  </si>
  <si>
    <t>Wie niet voor me is, is tegen me.</t>
  </si>
  <si>
    <t>Om minder last te hebben van vervelende gedachten of gevoelens, zorg ik dat ik het altijd druk heb.</t>
  </si>
  <si>
    <t>Ik ben een slecht persoon als ik boos word op andere mensen.</t>
  </si>
  <si>
    <t>Ik wil niet betrokken raken bij andere mensen.</t>
  </si>
  <si>
    <t>Ik voel dat ik genoeg stabiliteit en zekerheid in mijn leven heb</t>
  </si>
  <si>
    <t>Ik weet wanneer mijn emoties te uiten en wanneer niet.</t>
  </si>
  <si>
    <t>Ik ben boos op iemand omdat hij/ zij er niet voor me was of mij verliet.</t>
  </si>
  <si>
    <t>Ik voel me niet verbonden met andere mensen.</t>
  </si>
  <si>
    <t>Ik kan me er niet toe zetten dingen te doen die ik vervelend vind, ook al weet ik dat het voor mijn eigen bestwil is.</t>
  </si>
  <si>
    <t>Ik overtreed regels en heb er later spijt van.</t>
  </si>
  <si>
    <t>Ik voel me vernederd</t>
  </si>
  <si>
    <t>Ik vertrouw de meeste andere mensen.</t>
  </si>
  <si>
    <t>Ik doe, en denk daarna pas.</t>
  </si>
  <si>
    <t>Ik raak makkelijk verveeld en verlies snel interesse in dingen.</t>
  </si>
  <si>
    <t>Ook als ik mensen om me heen heb, voel ik me eenzaam.</t>
  </si>
  <si>
    <t>Omdat ik slecht ben sta ik het mezelf niet toe om plezierige dingen te doen die andere mensen wel doen.</t>
  </si>
  <si>
    <t>Ik kom op voor wat ik wil, zonder daarin te overdrijven.</t>
  </si>
  <si>
    <t>Ik vind mezelf speciaal en beter dan de meeste andere mensen.</t>
  </si>
  <si>
    <t>Ik geef nergens om; niets is belangrijk voor me.</t>
  </si>
  <si>
    <t>Het maakt me boos wanneer iemand me vertelt hoe ik me zou moeten voelen of gedragen.</t>
  </si>
  <si>
    <t>Als je anderen niet overheerst, word je overheerst.</t>
  </si>
  <si>
    <t>Ik zeg wat ik voel of doe dingen impulsief, zonder over de gevolgen na te denken.</t>
  </si>
  <si>
    <t>Ik zou mensen een standje willen geven voor de manier waarop ze mij behandeld hebben.</t>
  </si>
  <si>
    <t>Ik ben in staat om voor mezelf te zorgen.</t>
  </si>
  <si>
    <t>Ik ben tamelijk kritisch tegenover andere mensen.</t>
  </si>
  <si>
    <t>Ik sta onder een constante druk om te presteren en dingen te bereiken.</t>
  </si>
  <si>
    <t>Ik probeer geen fouten te maken, anders ga ik mezelf naar beneden halen.</t>
  </si>
  <si>
    <t>Ik verdien het om gestraft te worden.</t>
  </si>
  <si>
    <t>Ik kan leren, groeien en veranderen.</t>
  </si>
  <si>
    <t>Ik wil mezelf afleiden van gedachten en gevoelens die mij van streek maken.</t>
  </si>
  <si>
    <t>Ik ben boos op mezelf.</t>
  </si>
  <si>
    <t>Ik voel me vlak.</t>
  </si>
  <si>
    <t>Ik moet de beste zijn in wat ik doe.</t>
  </si>
  <si>
    <t>Ik offer plezier, gezondheid of geluk op om aan mijn eigen eisen te voldoen.</t>
  </si>
  <si>
    <t>Ik ben veeleisend tegenover andere mensen.</t>
  </si>
  <si>
    <t>Als ik boos ben, kan het zo uit de hand lopen dat er gewonden vallen.</t>
  </si>
  <si>
    <t>Ik ben onaantastbaar.</t>
  </si>
  <si>
    <t>Ik ben een slecht persoon.</t>
  </si>
  <si>
    <t>Ik voel me veilig.</t>
  </si>
  <si>
    <t>Ik voel me gehoord, begrepen en gesteund.</t>
  </si>
  <si>
    <t>Het is voor mij onmogelijk mijn impulsen te controleren.</t>
  </si>
  <si>
    <t>Ik maak dingen kapot als ik boos ben.</t>
  </si>
  <si>
    <t>Door anderen te overheersen, kan je niets gebeuren.</t>
  </si>
  <si>
    <t>Ik gedraag me op een passieve manier, zelfs als ik het ergens niet mee eens ben.</t>
  </si>
  <si>
    <t>Mijn boosheid loopt uit de hand.</t>
  </si>
  <si>
    <t>Ik pest anderen.</t>
  </si>
  <si>
    <t>Ik zou iemand pijn willen doen voor wat hij/ zij me heeft aangedaan.</t>
  </si>
  <si>
    <t>Ik weet dat er een ‘goede’ en een ‘ slechte’ manier is om dingen te doen; ik doe hard mijn best om dingen op een goede manier te doen, anders bekritiseer ik mezelf.</t>
  </si>
  <si>
    <t>Ik voel me vaak alleen op de wereld.</t>
  </si>
  <si>
    <t>Ik voel me zwak en hulpeloos.</t>
  </si>
  <si>
    <t>Ik ben lui.</t>
  </si>
  <si>
    <t>Het is verstandig om alles te accepteren van mensen die belangrijk voor me zijn.</t>
  </si>
  <si>
    <t>Ik ben bedrogen of oneerlijk behandeld.</t>
  </si>
  <si>
    <t>Ik voel me buitengesloten.</t>
  </si>
  <si>
    <t>Ik kleineer anderen.</t>
  </si>
  <si>
    <t>Ik voel me optimistisch.</t>
  </si>
  <si>
    <t>Ik heb het gevoel dat ik mezelf niet aan dezelfde regels hoef te houden als andere mensen.</t>
  </si>
  <si>
    <t>Ik dwing mezelf om meer verantwoordelijk te zijn dan de meeste andere mensen.</t>
  </si>
  <si>
    <t xml:space="preserve">Ik kan voor mezelf opkomen wanneer ik vind dat ik oneerlijk bekritiseerd, uitgebuit of misbruikt word.  </t>
  </si>
  <si>
    <t>Ik verdien geen medelijden wanneer mij iets ergs overkomt.</t>
  </si>
  <si>
    <t>Ik heb het gevoel dat niemand van me houdt.</t>
  </si>
  <si>
    <t>Ik voel dat ik van nature een goed persoon ben.</t>
  </si>
  <si>
    <t>Als het nodig is maak ik saaie en routinematige taken af zodat ik dingen kan bereiken die ik waardeer.</t>
  </si>
  <si>
    <t>Ik voel me spontaan en speels.</t>
  </si>
  <si>
    <t>Ik kan zo woedend zijn dat ik in staat ben iemand te vermoorden.</t>
  </si>
  <si>
    <t>Ik heb een goed beeld van wie ik ben en wat ik nodig heb om mezelf gelukkig te maken.</t>
  </si>
  <si>
    <t>EINDE VAN DE VRAGENLIJST. DANK U VOOR UW MEDEWERKING</t>
  </si>
  <si>
    <t>Schema Mode Inventory (version 1)</t>
    <phoneticPr fontId="0" type="noConversion"/>
  </si>
  <si>
    <t>Naam</t>
  </si>
  <si>
    <t>Therapeut:</t>
  </si>
  <si>
    <t>Datum</t>
  </si>
  <si>
    <t>Gemiddelde score modus</t>
  </si>
  <si>
    <t>Gemiddelde modus</t>
  </si>
  <si>
    <t>Nummers 5 en 6</t>
  </si>
  <si>
    <t>Percentage van</t>
  </si>
  <si>
    <t>Modus</t>
  </si>
  <si>
    <t>frequentie score</t>
  </si>
  <si>
    <t>frequentie telling</t>
  </si>
  <si>
    <t>5's &amp; 6's:</t>
    <phoneticPr fontId="0" type="noConversion"/>
  </si>
  <si>
    <t>kk</t>
  </si>
  <si>
    <t>van de 10</t>
  </si>
  <si>
    <t>wk</t>
  </si>
  <si>
    <t>rk</t>
  </si>
  <si>
    <t>van de 9</t>
  </si>
  <si>
    <t>ik</t>
  </si>
  <si>
    <t>van de 8</t>
  </si>
  <si>
    <t>ok</t>
  </si>
  <si>
    <t>van de 5</t>
  </si>
  <si>
    <t>bk</t>
  </si>
  <si>
    <t>wi</t>
  </si>
  <si>
    <t>van de 7</t>
  </si>
  <si>
    <t>ob</t>
  </si>
  <si>
    <t>oz</t>
  </si>
  <si>
    <t>van de 4</t>
  </si>
  <si>
    <t>zh</t>
  </si>
  <si>
    <t>pa</t>
  </si>
  <si>
    <t>so</t>
  </si>
  <si>
    <t>vo</t>
  </si>
  <si>
    <t>gv</t>
  </si>
  <si>
    <t>Totaal</t>
  </si>
  <si>
    <t>van de 118</t>
  </si>
  <si>
    <t xml:space="preserve">Kwetsbare kind                          </t>
  </si>
  <si>
    <t>(kk)</t>
  </si>
  <si>
    <t xml:space="preserve">Woedende kind                               </t>
  </si>
  <si>
    <t xml:space="preserve">(wk)   </t>
  </si>
  <si>
    <t xml:space="preserve">Razende kind                            </t>
  </si>
  <si>
    <t>(rk)</t>
  </si>
  <si>
    <t xml:space="preserve">Impulsieve kind                          </t>
  </si>
  <si>
    <t>(ik)</t>
  </si>
  <si>
    <t xml:space="preserve">Ongedisciplineerde kind             </t>
  </si>
  <si>
    <t>(ok)</t>
  </si>
  <si>
    <t xml:space="preserve">Blije kind                                   </t>
  </si>
  <si>
    <t>(bk)</t>
  </si>
  <si>
    <t xml:space="preserve">Willoze inschikkelijke                </t>
  </si>
  <si>
    <t>(wi)</t>
  </si>
  <si>
    <t xml:space="preserve">Onthechte beschermer               </t>
  </si>
  <si>
    <t xml:space="preserve">(ob) </t>
  </si>
  <si>
    <t xml:space="preserve">Onthechte zelfsusser                 </t>
  </si>
  <si>
    <t>(oz)</t>
  </si>
  <si>
    <t xml:space="preserve">Zelfverheerlijker                          </t>
  </si>
  <si>
    <t>(zh)</t>
  </si>
  <si>
    <t xml:space="preserve">Pest- en aanval                          </t>
  </si>
  <si>
    <t>(pa)</t>
  </si>
  <si>
    <t xml:space="preserve">Straffende ouder                         </t>
  </si>
  <si>
    <t>(so)</t>
  </si>
  <si>
    <t xml:space="preserve">Veeleisende ouder                      </t>
  </si>
  <si>
    <t>(vo)</t>
  </si>
  <si>
    <t xml:space="preserve">Gezonde volwassene                  </t>
  </si>
  <si>
    <t>(gv)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</si>
</sst>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Franklin Gothic Book"/>
      <family val="2"/>
    </font>
    <font>
      <b/>
      <sz val="12"/>
      <color indexed="13"/>
      <name val="Franklin Gothic Book"/>
      <family val="2"/>
    </font>
    <font>
      <b/>
      <sz val="12"/>
      <color indexed="26"/>
      <name val="Arial"/>
      <family val="2"/>
    </font>
    <font>
      <u/>
      <sz val="10"/>
      <color indexed="9"/>
      <name val="Arial"/>
      <family val="2"/>
    </font>
    <font>
      <b/>
      <sz val="10"/>
      <color indexed="13"/>
      <name val="Arial"/>
    </font>
    <font>
      <b/>
      <sz val="10"/>
      <color indexed="9"/>
      <name val="Arial"/>
      <family val="2"/>
    </font>
    <font>
      <b/>
      <i/>
      <sz val="10"/>
      <color indexed="9"/>
      <name val="Arial"/>
    </font>
    <font>
      <b/>
      <sz val="11"/>
      <color indexed="9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24"/>
      </patternFill>
    </fill>
    <fill>
      <patternFill patternType="darkGray">
        <fgColor indexed="9"/>
        <bgColor indexed="9"/>
      </patternFill>
    </fill>
    <fill>
      <patternFill patternType="mediumGray">
        <fgColor indexed="9"/>
        <bgColor indexed="27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4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justify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top"/>
    </xf>
    <xf numFmtId="0" fontId="1" fillId="2" borderId="3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0" fillId="3" borderId="3" xfId="0" applyNumberForma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/>
    </xf>
    <xf numFmtId="0" fontId="0" fillId="5" borderId="4" xfId="0" applyNumberFormat="1" applyFill="1" applyBorder="1" applyAlignment="1" applyProtection="1">
      <alignment horizontal="center" vertical="top"/>
      <protection locked="0"/>
    </xf>
    <xf numFmtId="0" fontId="0" fillId="2" borderId="4" xfId="0" applyNumberFormat="1" applyFill="1" applyBorder="1" applyAlignment="1">
      <alignment vertical="top"/>
    </xf>
    <xf numFmtId="0" fontId="0" fillId="4" borderId="4" xfId="0" applyFill="1" applyBorder="1" applyAlignment="1">
      <alignment horizontal="justify" vertical="top"/>
    </xf>
    <xf numFmtId="0" fontId="1" fillId="2" borderId="5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justify" vertical="top"/>
    </xf>
    <xf numFmtId="0" fontId="0" fillId="3" borderId="7" xfId="0" applyNumberFormat="1" applyFill="1" applyBorder="1" applyAlignment="1" applyProtection="1">
      <alignment horizontal="center" vertical="top"/>
      <protection locked="0"/>
    </xf>
    <xf numFmtId="0" fontId="0" fillId="5" borderId="8" xfId="0" applyNumberForma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0" xfId="0" applyBorder="1" applyAlignment="1">
      <alignment horizontal="justify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justify" vertical="center"/>
    </xf>
    <xf numFmtId="0" fontId="8" fillId="4" borderId="0" xfId="0" applyNumberFormat="1" applyFont="1" applyFill="1" applyBorder="1"/>
    <xf numFmtId="0" fontId="1" fillId="4" borderId="13" xfId="0" applyFont="1" applyFill="1" applyBorder="1" applyAlignment="1">
      <alignment horizontal="justify" vertical="center"/>
    </xf>
    <xf numFmtId="0" fontId="6" fillId="4" borderId="13" xfId="0" applyFont="1" applyFill="1" applyBorder="1" applyAlignment="1">
      <alignment horizontal="justify" vertical="center"/>
    </xf>
    <xf numFmtId="0" fontId="5" fillId="4" borderId="13" xfId="0" applyNumberFormat="1" applyFont="1" applyFill="1" applyBorder="1"/>
    <xf numFmtId="0" fontId="0" fillId="4" borderId="7" xfId="0" applyFill="1" applyBorder="1" applyAlignment="1">
      <alignment horizontal="justify" vertical="top"/>
    </xf>
    <xf numFmtId="0" fontId="9" fillId="4" borderId="10" xfId="0" applyFont="1" applyFill="1" applyBorder="1" applyAlignment="1">
      <alignment horizontal="left" vertical="top"/>
    </xf>
    <xf numFmtId="0" fontId="10" fillId="4" borderId="14" xfId="0" applyFont="1" applyFill="1" applyBorder="1" applyAlignment="1">
      <alignment horizontal="justify" vertical="center"/>
    </xf>
    <xf numFmtId="0" fontId="7" fillId="4" borderId="14" xfId="0" applyFont="1" applyFill="1" applyBorder="1" applyAlignment="1">
      <alignment horizontal="justify" vertical="center"/>
    </xf>
    <xf numFmtId="0" fontId="8" fillId="4" borderId="14" xfId="0" applyNumberFormat="1" applyFont="1" applyFill="1" applyBorder="1"/>
    <xf numFmtId="0" fontId="0" fillId="4" borderId="12" xfId="0" applyFill="1" applyBorder="1" applyAlignment="1">
      <alignment horizontal="justify" vertical="top"/>
    </xf>
    <xf numFmtId="0" fontId="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justify" vertical="top" wrapText="1"/>
    </xf>
    <xf numFmtId="0" fontId="12" fillId="6" borderId="3" xfId="0" applyFont="1" applyFill="1" applyBorder="1" applyAlignment="1">
      <alignment horizontal="justify" vertical="center"/>
    </xf>
    <xf numFmtId="0" fontId="0" fillId="4" borderId="4" xfId="0" applyNumberFormat="1" applyFill="1" applyBorder="1"/>
    <xf numFmtId="0" fontId="0" fillId="4" borderId="4" xfId="0" applyFill="1" applyBorder="1"/>
    <xf numFmtId="0" fontId="13" fillId="4" borderId="4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justify" vertical="center"/>
    </xf>
    <xf numFmtId="0" fontId="14" fillId="2" borderId="3" xfId="0" applyFont="1" applyFill="1" applyBorder="1" applyAlignment="1">
      <alignment horizontal="justify" vertical="center"/>
    </xf>
    <xf numFmtId="0" fontId="12" fillId="4" borderId="4" xfId="0" applyNumberFormat="1" applyFont="1" applyFill="1" applyBorder="1"/>
    <xf numFmtId="0" fontId="0" fillId="2" borderId="4" xfId="0" applyFill="1" applyBorder="1" applyAlignment="1" applyProtection="1">
      <alignment horizontal="justify" vertical="top"/>
      <protection locked="0"/>
    </xf>
    <xf numFmtId="164" fontId="0" fillId="2" borderId="4" xfId="0" applyNumberFormat="1" applyFont="1" applyFill="1" applyBorder="1" applyAlignment="1">
      <alignment horizontal="justify" vertical="center"/>
    </xf>
    <xf numFmtId="164" fontId="14" fillId="2" borderId="3" xfId="0" applyNumberFormat="1" applyFont="1" applyFill="1" applyBorder="1" applyAlignment="1">
      <alignment horizontal="justify" vertical="center"/>
    </xf>
    <xf numFmtId="0" fontId="15" fillId="4" borderId="4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justify" vertical="top"/>
    </xf>
    <xf numFmtId="0" fontId="12" fillId="4" borderId="3" xfId="0" applyFont="1" applyFill="1" applyBorder="1" applyAlignment="1">
      <alignment horizontal="justify" vertical="top"/>
    </xf>
    <xf numFmtId="10" fontId="12" fillId="6" borderId="4" xfId="0" applyNumberFormat="1" applyFont="1" applyFill="1" applyBorder="1" applyAlignment="1">
      <alignment horizontal="centerContinuous"/>
    </xf>
    <xf numFmtId="0" fontId="12" fillId="4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0" fontId="12" fillId="6" borderId="4" xfId="0" applyNumberFormat="1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justify" vertical="center"/>
    </xf>
    <xf numFmtId="2" fontId="17" fillId="8" borderId="3" xfId="0" applyNumberFormat="1" applyFont="1" applyFill="1" applyBorder="1" applyAlignment="1">
      <alignment horizontal="justify" vertical="center"/>
    </xf>
    <xf numFmtId="9" fontId="17" fillId="7" borderId="4" xfId="0" applyNumberFormat="1" applyFont="1" applyFill="1" applyBorder="1" applyAlignment="1">
      <alignment vertical="top"/>
    </xf>
    <xf numFmtId="0" fontId="17" fillId="7" borderId="4" xfId="0" applyNumberFormat="1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9" fontId="0" fillId="2" borderId="4" xfId="0" applyNumberFormat="1" applyFill="1" applyBorder="1" applyAlignment="1">
      <alignment horizontal="center" vertical="top"/>
    </xf>
    <xf numFmtId="0" fontId="17" fillId="2" borderId="4" xfId="0" applyNumberFormat="1" applyFont="1" applyFill="1" applyBorder="1" applyAlignment="1">
      <alignment vertical="top"/>
    </xf>
    <xf numFmtId="0" fontId="1" fillId="4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2" fillId="9" borderId="4" xfId="0" applyFont="1" applyFill="1" applyBorder="1" applyAlignment="1">
      <alignment horizontal="justify" vertical="center"/>
    </xf>
    <xf numFmtId="0" fontId="2" fillId="9" borderId="3" xfId="0" applyFont="1" applyFill="1" applyBorder="1" applyAlignment="1">
      <alignment horizontal="justify" vertical="center"/>
    </xf>
    <xf numFmtId="0" fontId="1" fillId="2" borderId="4" xfId="0" applyNumberFormat="1" applyFont="1" applyFill="1" applyBorder="1"/>
    <xf numFmtId="0" fontId="1" fillId="2" borderId="4" xfId="0" applyNumberFormat="1" applyFont="1" applyFill="1" applyBorder="1" applyAlignment="1">
      <alignment horizontal="right"/>
    </xf>
    <xf numFmtId="9" fontId="1" fillId="2" borderId="4" xfId="0" applyNumberFormat="1" applyFont="1" applyFill="1" applyBorder="1" applyAlignment="1">
      <alignment horizontal="center" vertical="top"/>
    </xf>
    <xf numFmtId="0" fontId="18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8" fillId="10" borderId="4" xfId="0" applyFont="1" applyFill="1" applyBorder="1" applyAlignment="1">
      <alignment horizontal="justify" wrapText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Modi:</a:t>
            </a:r>
            <a:r>
              <a:rPr lang="nl-NL" baseline="0"/>
              <a:t> frequentiescores </a:t>
            </a:r>
            <a:r>
              <a:rPr lang="nl-NL"/>
              <a:t>(alles meegerekend</a:t>
            </a:r>
            <a:r>
              <a:rPr lang="nl-NL" baseline="0"/>
              <a:t>)</a:t>
            </a:r>
            <a:endParaRPr lang="nl-NL"/>
          </a:p>
        </c:rich>
      </c:tx>
      <c:layout>
        <c:manualLayout>
          <c:xMode val="edge"/>
          <c:yMode val="edge"/>
          <c:x val="0.16984426523468121"/>
          <c:y val="4.9065486648879636E-2"/>
        </c:manualLayout>
      </c:layout>
      <c:overlay val="0"/>
      <c:spPr>
        <a:solidFill>
          <a:srgbClr val="DD0806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24546553808948"/>
          <c:y val="0.2275482093663912"/>
          <c:w val="0.87061668681983073"/>
          <c:h val="0.5344352617079889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invoer!$B$146:$B$159</c:f>
              <c:strCache>
                <c:ptCount val="14"/>
                <c:pt idx="0">
                  <c:v>kk</c:v>
                </c:pt>
                <c:pt idx="1">
                  <c:v>wk</c:v>
                </c:pt>
                <c:pt idx="2">
                  <c:v>rk</c:v>
                </c:pt>
                <c:pt idx="3">
                  <c:v>ik</c:v>
                </c:pt>
                <c:pt idx="4">
                  <c:v>ok</c:v>
                </c:pt>
                <c:pt idx="5">
                  <c:v>bk</c:v>
                </c:pt>
                <c:pt idx="6">
                  <c:v>wi</c:v>
                </c:pt>
                <c:pt idx="7">
                  <c:v>ob</c:v>
                </c:pt>
                <c:pt idx="8">
                  <c:v>oz</c:v>
                </c:pt>
                <c:pt idx="9">
                  <c:v>zh</c:v>
                </c:pt>
                <c:pt idx="10">
                  <c:v>pa</c:v>
                </c:pt>
                <c:pt idx="11">
                  <c:v>so</c:v>
                </c:pt>
                <c:pt idx="12">
                  <c:v>vo</c:v>
                </c:pt>
                <c:pt idx="13">
                  <c:v>gv</c:v>
                </c:pt>
              </c:strCache>
            </c:strRef>
          </c:cat>
          <c:val>
            <c:numRef>
              <c:f>invoer!$D$146:$D$159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68224"/>
        <c:axId val="135950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invoer!$B$146:$B$159</c15:sqref>
                        </c15:formulaRef>
                      </c:ext>
                    </c:extLst>
                    <c:strCache>
                      <c:ptCount val="14"/>
                      <c:pt idx="0">
                        <c:v>kk</c:v>
                      </c:pt>
                      <c:pt idx="1">
                        <c:v>wk</c:v>
                      </c:pt>
                      <c:pt idx="2">
                        <c:v>rk</c:v>
                      </c:pt>
                      <c:pt idx="3">
                        <c:v>ik</c:v>
                      </c:pt>
                      <c:pt idx="4">
                        <c:v>ok</c:v>
                      </c:pt>
                      <c:pt idx="5">
                        <c:v>bk</c:v>
                      </c:pt>
                      <c:pt idx="6">
                        <c:v>wi</c:v>
                      </c:pt>
                      <c:pt idx="7">
                        <c:v>ob</c:v>
                      </c:pt>
                      <c:pt idx="8">
                        <c:v>oz</c:v>
                      </c:pt>
                      <c:pt idx="9">
                        <c:v>zh</c:v>
                      </c:pt>
                      <c:pt idx="10">
                        <c:v>pa</c:v>
                      </c:pt>
                      <c:pt idx="11">
                        <c:v>so</c:v>
                      </c:pt>
                      <c:pt idx="12">
                        <c:v>vo</c:v>
                      </c:pt>
                      <c:pt idx="13">
                        <c:v>gv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invoer!$C$146:$C$159</c15:sqref>
                        </c15:formulaRef>
                      </c:ext>
                    </c:extLst>
                    <c:numCache>
                      <c:formatCode>0.00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964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Modus</a:t>
                </a:r>
              </a:p>
            </c:rich>
          </c:tx>
          <c:layout>
            <c:manualLayout>
              <c:xMode val="edge"/>
              <c:yMode val="edge"/>
              <c:x val="0.48590402015951151"/>
              <c:y val="0.932243725732630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59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95027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6468224"/>
        <c:crosses val="autoZero"/>
        <c:crossBetween val="between"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Modi:</a:t>
            </a:r>
            <a:r>
              <a:rPr lang="nl-NL" baseline="0"/>
              <a:t> Frequentie</a:t>
            </a:r>
            <a:r>
              <a:rPr lang="nl-NL"/>
              <a:t>score (alleen 5 &amp; 6)</a:t>
            </a:r>
          </a:p>
        </c:rich>
      </c:tx>
      <c:layout>
        <c:manualLayout>
          <c:xMode val="edge"/>
          <c:yMode val="edge"/>
          <c:x val="0.16198338023631523"/>
          <c:y val="6.0096089683704793E-2"/>
        </c:manualLayout>
      </c:layout>
      <c:overlay val="0"/>
      <c:spPr>
        <a:solidFill>
          <a:srgbClr val="DD0806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69667886098129E-2"/>
          <c:y val="0.20847457627118643"/>
          <c:w val="0.88447757370352653"/>
          <c:h val="0.54237288135593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invoer!$B$146:$B$159</c:f>
              <c:strCache>
                <c:ptCount val="14"/>
                <c:pt idx="0">
                  <c:v>kk</c:v>
                </c:pt>
                <c:pt idx="1">
                  <c:v>wk</c:v>
                </c:pt>
                <c:pt idx="2">
                  <c:v>rk</c:v>
                </c:pt>
                <c:pt idx="3">
                  <c:v>ik</c:v>
                </c:pt>
                <c:pt idx="4">
                  <c:v>ok</c:v>
                </c:pt>
                <c:pt idx="5">
                  <c:v>bk</c:v>
                </c:pt>
                <c:pt idx="6">
                  <c:v>wi</c:v>
                </c:pt>
                <c:pt idx="7">
                  <c:v>ob</c:v>
                </c:pt>
                <c:pt idx="8">
                  <c:v>oz</c:v>
                </c:pt>
                <c:pt idx="9">
                  <c:v>zh</c:v>
                </c:pt>
                <c:pt idx="10">
                  <c:v>pa</c:v>
                </c:pt>
                <c:pt idx="11">
                  <c:v>so</c:v>
                </c:pt>
                <c:pt idx="12">
                  <c:v>vo</c:v>
                </c:pt>
                <c:pt idx="13">
                  <c:v>gv</c:v>
                </c:pt>
              </c:strCache>
            </c:strRef>
          </c:cat>
          <c:val>
            <c:numRef>
              <c:f>invoer!$G$146:$G$159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14848"/>
        <c:axId val="135952000"/>
      </c:barChart>
      <c:catAx>
        <c:axId val="16161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Modus</a:t>
                </a:r>
              </a:p>
            </c:rich>
          </c:tx>
          <c:layout>
            <c:manualLayout>
              <c:xMode val="edge"/>
              <c:yMode val="edge"/>
              <c:x val="0.50413194740549128"/>
              <c:y val="0.9206722718982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595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95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61614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114300</xdr:rowOff>
    </xdr:from>
    <xdr:to>
      <xdr:col>4</xdr:col>
      <xdr:colOff>450402</xdr:colOff>
      <xdr:row>5</xdr:row>
      <xdr:rowOff>155534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14300"/>
          <a:ext cx="9480102" cy="993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561975</xdr:colOff>
      <xdr:row>31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13</xdr:col>
      <xdr:colOff>600075</xdr:colOff>
      <xdr:row>62</xdr:row>
      <xdr:rowOff>95250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60"/>
  <sheetViews>
    <sheetView tabSelected="1" topLeftCell="A135" workbookViewId="0">
      <selection activeCell="E153" sqref="E153"/>
    </sheetView>
  </sheetViews>
  <sheetFormatPr defaultRowHeight="15"/>
  <cols>
    <col min="1" max="1" width="9.140625" style="4" customWidth="1"/>
    <col min="2" max="2" width="95.5703125" style="4" customWidth="1"/>
    <col min="3" max="3" width="14.140625" style="4" customWidth="1"/>
    <col min="4" max="4" width="25.5703125" style="4" customWidth="1"/>
    <col min="5" max="5" width="18.5703125" style="4" customWidth="1"/>
    <col min="6" max="16384" width="9.140625" style="4"/>
  </cols>
  <sheetData>
    <row r="6" spans="1:5" ht="15.75" thickBot="1"/>
    <row r="7" spans="1:5" ht="15.75" thickBot="1">
      <c r="A7" s="5" t="s">
        <v>0</v>
      </c>
      <c r="B7" s="6" t="s">
        <v>1</v>
      </c>
      <c r="C7" s="7" t="s">
        <v>2</v>
      </c>
      <c r="D7" s="8"/>
      <c r="E7" s="1"/>
    </row>
    <row r="8" spans="1:5" ht="15.75" thickBot="1">
      <c r="A8" s="2">
        <v>1</v>
      </c>
      <c r="B8" s="9" t="s">
        <v>3</v>
      </c>
      <c r="C8" s="10"/>
      <c r="D8" s="3" t="s">
        <v>4</v>
      </c>
      <c r="E8" s="11" t="str">
        <f t="shared" ref="E8:E71" si="0">IF(OR(C8=5,C8=6),"1","0")</f>
        <v>0</v>
      </c>
    </row>
    <row r="9" spans="1:5" ht="15.75" thickBot="1">
      <c r="A9" s="2">
        <v>2</v>
      </c>
      <c r="B9" s="9" t="s">
        <v>5</v>
      </c>
      <c r="C9" s="10"/>
      <c r="D9" s="12" t="s">
        <v>6</v>
      </c>
      <c r="E9" s="11" t="str">
        <f t="shared" si="0"/>
        <v>0</v>
      </c>
    </row>
    <row r="10" spans="1:5" ht="15.75" thickBot="1">
      <c r="A10" s="2">
        <v>3</v>
      </c>
      <c r="B10" s="9" t="s">
        <v>7</v>
      </c>
      <c r="C10" s="10"/>
      <c r="D10" s="12" t="s">
        <v>8</v>
      </c>
      <c r="E10" s="11" t="str">
        <f t="shared" si="0"/>
        <v>0</v>
      </c>
    </row>
    <row r="11" spans="1:5" ht="15.75" thickBot="1">
      <c r="A11" s="2">
        <v>4</v>
      </c>
      <c r="B11" s="9" t="s">
        <v>9</v>
      </c>
      <c r="C11" s="10"/>
      <c r="D11" s="12" t="s">
        <v>10</v>
      </c>
      <c r="E11" s="11" t="str">
        <f t="shared" si="0"/>
        <v>0</v>
      </c>
    </row>
    <row r="12" spans="1:5" ht="15.75" thickBot="1">
      <c r="A12" s="2">
        <v>5</v>
      </c>
      <c r="B12" s="9" t="s">
        <v>11</v>
      </c>
      <c r="C12" s="10"/>
      <c r="D12" s="12" t="s">
        <v>12</v>
      </c>
      <c r="E12" s="11" t="str">
        <f t="shared" si="0"/>
        <v>0</v>
      </c>
    </row>
    <row r="13" spans="1:5" ht="15.75" thickBot="1">
      <c r="A13" s="2">
        <v>6</v>
      </c>
      <c r="B13" s="9" t="s">
        <v>13</v>
      </c>
      <c r="C13" s="10"/>
      <c r="D13" s="12" t="s">
        <v>14</v>
      </c>
      <c r="E13" s="11" t="str">
        <f t="shared" si="0"/>
        <v>0</v>
      </c>
    </row>
    <row r="14" spans="1:5" ht="15.75" thickBot="1">
      <c r="A14" s="2">
        <v>7</v>
      </c>
      <c r="B14" s="9" t="s">
        <v>15</v>
      </c>
      <c r="C14" s="10"/>
      <c r="D14" s="12" t="s">
        <v>16</v>
      </c>
      <c r="E14" s="11" t="str">
        <f t="shared" si="0"/>
        <v>0</v>
      </c>
    </row>
    <row r="15" spans="1:5" ht="15.75" thickBot="1">
      <c r="A15" s="2">
        <v>8</v>
      </c>
      <c r="B15" s="9" t="s">
        <v>17</v>
      </c>
      <c r="C15" s="10"/>
      <c r="D15" s="13"/>
      <c r="E15" s="11" t="str">
        <f t="shared" si="0"/>
        <v>0</v>
      </c>
    </row>
    <row r="16" spans="1:5" ht="15.75" thickBot="1">
      <c r="A16" s="2">
        <v>9</v>
      </c>
      <c r="B16" s="9" t="s">
        <v>18</v>
      </c>
      <c r="C16" s="10"/>
      <c r="D16" s="13"/>
      <c r="E16" s="11" t="str">
        <f t="shared" si="0"/>
        <v>0</v>
      </c>
    </row>
    <row r="17" spans="1:5" ht="15.75" thickBot="1">
      <c r="A17" s="2">
        <v>10</v>
      </c>
      <c r="B17" s="9" t="s">
        <v>19</v>
      </c>
      <c r="C17" s="10"/>
      <c r="D17" s="13"/>
      <c r="E17" s="11" t="str">
        <f t="shared" si="0"/>
        <v>0</v>
      </c>
    </row>
    <row r="18" spans="1:5" ht="15.75" thickBot="1">
      <c r="A18" s="2">
        <v>11</v>
      </c>
      <c r="B18" s="9" t="s">
        <v>20</v>
      </c>
      <c r="C18" s="10"/>
      <c r="D18" s="13"/>
      <c r="E18" s="11" t="str">
        <f t="shared" si="0"/>
        <v>0</v>
      </c>
    </row>
    <row r="19" spans="1:5" ht="15.75" thickBot="1">
      <c r="A19" s="2">
        <v>12</v>
      </c>
      <c r="B19" s="9" t="s">
        <v>21</v>
      </c>
      <c r="C19" s="10"/>
      <c r="D19" s="14"/>
      <c r="E19" s="11" t="str">
        <f t="shared" si="0"/>
        <v>0</v>
      </c>
    </row>
    <row r="20" spans="1:5" ht="15.75" thickBot="1">
      <c r="A20" s="2">
        <v>13</v>
      </c>
      <c r="B20" s="9" t="s">
        <v>22</v>
      </c>
      <c r="C20" s="10"/>
      <c r="D20" s="14"/>
      <c r="E20" s="11" t="str">
        <f t="shared" si="0"/>
        <v>0</v>
      </c>
    </row>
    <row r="21" spans="1:5" ht="15.75" thickBot="1">
      <c r="A21" s="2">
        <v>14</v>
      </c>
      <c r="B21" s="9" t="s">
        <v>23</v>
      </c>
      <c r="C21" s="10"/>
      <c r="D21" s="14"/>
      <c r="E21" s="11" t="str">
        <f t="shared" si="0"/>
        <v>0</v>
      </c>
    </row>
    <row r="22" spans="1:5" ht="15.75" thickBot="1">
      <c r="A22" s="2">
        <v>15</v>
      </c>
      <c r="B22" s="9" t="s">
        <v>24</v>
      </c>
      <c r="C22" s="10"/>
      <c r="D22" s="14"/>
      <c r="E22" s="11" t="str">
        <f t="shared" si="0"/>
        <v>0</v>
      </c>
    </row>
    <row r="23" spans="1:5" ht="15.75" thickBot="1">
      <c r="A23" s="2">
        <v>16</v>
      </c>
      <c r="B23" s="9" t="s">
        <v>25</v>
      </c>
      <c r="C23" s="10"/>
      <c r="D23" s="14"/>
      <c r="E23" s="11" t="str">
        <f t="shared" si="0"/>
        <v>0</v>
      </c>
    </row>
    <row r="24" spans="1:5" ht="15.75" thickBot="1">
      <c r="A24" s="2">
        <v>17</v>
      </c>
      <c r="B24" s="9" t="s">
        <v>26</v>
      </c>
      <c r="C24" s="10"/>
      <c r="D24" s="14"/>
      <c r="E24" s="11" t="str">
        <f t="shared" si="0"/>
        <v>0</v>
      </c>
    </row>
    <row r="25" spans="1:5" ht="15.75" thickBot="1">
      <c r="A25" s="2">
        <v>18</v>
      </c>
      <c r="B25" s="9" t="s">
        <v>27</v>
      </c>
      <c r="C25" s="10"/>
      <c r="D25" s="14"/>
      <c r="E25" s="11" t="str">
        <f t="shared" si="0"/>
        <v>0</v>
      </c>
    </row>
    <row r="26" spans="1:5" ht="15.75" thickBot="1">
      <c r="A26" s="2">
        <v>19</v>
      </c>
      <c r="B26" s="9" t="s">
        <v>28</v>
      </c>
      <c r="C26" s="10"/>
      <c r="D26" s="13"/>
      <c r="E26" s="11" t="str">
        <f t="shared" si="0"/>
        <v>0</v>
      </c>
    </row>
    <row r="27" spans="1:5" ht="15.75" thickBot="1">
      <c r="A27" s="2">
        <v>20</v>
      </c>
      <c r="B27" s="9" t="s">
        <v>29</v>
      </c>
      <c r="C27" s="10"/>
      <c r="D27" s="13"/>
      <c r="E27" s="11" t="str">
        <f t="shared" si="0"/>
        <v>0</v>
      </c>
    </row>
    <row r="28" spans="1:5" ht="15.75" thickBot="1">
      <c r="A28" s="2">
        <v>21</v>
      </c>
      <c r="B28" s="9" t="s">
        <v>30</v>
      </c>
      <c r="C28" s="10"/>
      <c r="D28" s="13"/>
      <c r="E28" s="11" t="str">
        <f t="shared" si="0"/>
        <v>0</v>
      </c>
    </row>
    <row r="29" spans="1:5" ht="15.75" thickBot="1">
      <c r="A29" s="2">
        <v>22</v>
      </c>
      <c r="B29" s="9" t="s">
        <v>31</v>
      </c>
      <c r="C29" s="10"/>
      <c r="D29" s="13"/>
      <c r="E29" s="11" t="str">
        <f t="shared" si="0"/>
        <v>0</v>
      </c>
    </row>
    <row r="30" spans="1:5" ht="15.75" thickBot="1">
      <c r="A30" s="2">
        <v>23</v>
      </c>
      <c r="B30" s="9" t="s">
        <v>32</v>
      </c>
      <c r="C30" s="10"/>
      <c r="D30" s="13"/>
      <c r="E30" s="11" t="str">
        <f t="shared" si="0"/>
        <v>0</v>
      </c>
    </row>
    <row r="31" spans="1:5" ht="15.75" thickBot="1">
      <c r="A31" s="2">
        <v>24</v>
      </c>
      <c r="B31" s="9" t="s">
        <v>33</v>
      </c>
      <c r="C31" s="10"/>
      <c r="D31" s="13"/>
      <c r="E31" s="11" t="str">
        <f t="shared" si="0"/>
        <v>0</v>
      </c>
    </row>
    <row r="32" spans="1:5" ht="15.75" thickBot="1">
      <c r="A32" s="2">
        <v>25</v>
      </c>
      <c r="B32" s="9" t="s">
        <v>34</v>
      </c>
      <c r="C32" s="10"/>
      <c r="D32" s="13"/>
      <c r="E32" s="11" t="str">
        <f t="shared" si="0"/>
        <v>0</v>
      </c>
    </row>
    <row r="33" spans="1:5" ht="26.25" thickBot="1">
      <c r="A33" s="2">
        <v>26</v>
      </c>
      <c r="B33" s="9" t="s">
        <v>35</v>
      </c>
      <c r="C33" s="10"/>
      <c r="D33" s="13"/>
      <c r="E33" s="11" t="str">
        <f t="shared" si="0"/>
        <v>0</v>
      </c>
    </row>
    <row r="34" spans="1:5" ht="15.75" thickBot="1">
      <c r="A34" s="2">
        <v>27</v>
      </c>
      <c r="B34" s="9" t="s">
        <v>36</v>
      </c>
      <c r="C34" s="10"/>
      <c r="D34" s="13"/>
      <c r="E34" s="11" t="str">
        <f t="shared" si="0"/>
        <v>0</v>
      </c>
    </row>
    <row r="35" spans="1:5" ht="15.75" thickBot="1">
      <c r="A35" s="2">
        <v>28</v>
      </c>
      <c r="B35" s="9" t="s">
        <v>37</v>
      </c>
      <c r="C35" s="10"/>
      <c r="D35" s="13"/>
      <c r="E35" s="11" t="str">
        <f t="shared" si="0"/>
        <v>0</v>
      </c>
    </row>
    <row r="36" spans="1:5" ht="15.75" thickBot="1">
      <c r="A36" s="2">
        <v>29</v>
      </c>
      <c r="B36" s="9" t="s">
        <v>38</v>
      </c>
      <c r="C36" s="10"/>
      <c r="D36" s="3" t="s">
        <v>4</v>
      </c>
      <c r="E36" s="11" t="str">
        <f t="shared" si="0"/>
        <v>0</v>
      </c>
    </row>
    <row r="37" spans="1:5" ht="15.75" thickBot="1">
      <c r="A37" s="2">
        <v>30</v>
      </c>
      <c r="B37" s="9" t="s">
        <v>39</v>
      </c>
      <c r="C37" s="10"/>
      <c r="D37" s="12" t="s">
        <v>6</v>
      </c>
      <c r="E37" s="11" t="str">
        <f t="shared" si="0"/>
        <v>0</v>
      </c>
    </row>
    <row r="38" spans="1:5" ht="15.75" thickBot="1">
      <c r="A38" s="2">
        <v>31</v>
      </c>
      <c r="B38" s="9" t="s">
        <v>40</v>
      </c>
      <c r="C38" s="10"/>
      <c r="D38" s="12" t="s">
        <v>8</v>
      </c>
      <c r="E38" s="11" t="str">
        <f t="shared" si="0"/>
        <v>0</v>
      </c>
    </row>
    <row r="39" spans="1:5" ht="15.75" thickBot="1">
      <c r="A39" s="2">
        <v>32</v>
      </c>
      <c r="B39" s="9" t="s">
        <v>41</v>
      </c>
      <c r="C39" s="10"/>
      <c r="D39" s="12" t="s">
        <v>10</v>
      </c>
      <c r="E39" s="11" t="str">
        <f t="shared" si="0"/>
        <v>0</v>
      </c>
    </row>
    <row r="40" spans="1:5" ht="15.75" thickBot="1">
      <c r="A40" s="2">
        <v>33</v>
      </c>
      <c r="B40" s="9" t="s">
        <v>42</v>
      </c>
      <c r="C40" s="10"/>
      <c r="D40" s="12" t="s">
        <v>12</v>
      </c>
      <c r="E40" s="11" t="str">
        <f t="shared" si="0"/>
        <v>0</v>
      </c>
    </row>
    <row r="41" spans="1:5" ht="15.75" thickBot="1">
      <c r="A41" s="2">
        <v>34</v>
      </c>
      <c r="B41" s="9" t="s">
        <v>43</v>
      </c>
      <c r="C41" s="10"/>
      <c r="D41" s="12" t="s">
        <v>14</v>
      </c>
      <c r="E41" s="11" t="str">
        <f t="shared" si="0"/>
        <v>0</v>
      </c>
    </row>
    <row r="42" spans="1:5" ht="15.75" thickBot="1">
      <c r="A42" s="2">
        <v>35</v>
      </c>
      <c r="B42" s="9" t="s">
        <v>44</v>
      </c>
      <c r="C42" s="10"/>
      <c r="D42" s="12" t="s">
        <v>16</v>
      </c>
      <c r="E42" s="11" t="str">
        <f t="shared" si="0"/>
        <v>0</v>
      </c>
    </row>
    <row r="43" spans="1:5" ht="15.75" thickBot="1">
      <c r="A43" s="2">
        <v>36</v>
      </c>
      <c r="B43" s="9" t="s">
        <v>45</v>
      </c>
      <c r="C43" s="10"/>
      <c r="D43" s="13"/>
      <c r="E43" s="11" t="str">
        <f t="shared" si="0"/>
        <v>0</v>
      </c>
    </row>
    <row r="44" spans="1:5" ht="15.75" thickBot="1">
      <c r="A44" s="2">
        <v>37</v>
      </c>
      <c r="B44" s="9" t="s">
        <v>46</v>
      </c>
      <c r="C44" s="10"/>
      <c r="D44" s="13"/>
      <c r="E44" s="11" t="str">
        <f t="shared" si="0"/>
        <v>0</v>
      </c>
    </row>
    <row r="45" spans="1:5" ht="15.75" thickBot="1">
      <c r="A45" s="2">
        <v>38</v>
      </c>
      <c r="B45" s="9" t="s">
        <v>47</v>
      </c>
      <c r="C45" s="10"/>
      <c r="D45" s="13"/>
      <c r="E45" s="11" t="str">
        <f t="shared" si="0"/>
        <v>0</v>
      </c>
    </row>
    <row r="46" spans="1:5" ht="15.75" thickBot="1">
      <c r="A46" s="2">
        <v>39</v>
      </c>
      <c r="B46" s="9" t="s">
        <v>48</v>
      </c>
      <c r="C46" s="10"/>
      <c r="D46" s="13"/>
      <c r="E46" s="11" t="str">
        <f t="shared" si="0"/>
        <v>0</v>
      </c>
    </row>
    <row r="47" spans="1:5" ht="15.75" thickBot="1">
      <c r="A47" s="2">
        <v>40</v>
      </c>
      <c r="B47" s="9" t="s">
        <v>49</v>
      </c>
      <c r="C47" s="10"/>
      <c r="D47" s="13"/>
      <c r="E47" s="11" t="str">
        <f t="shared" si="0"/>
        <v>0</v>
      </c>
    </row>
    <row r="48" spans="1:5" ht="15.75" thickBot="1">
      <c r="A48" s="2">
        <v>41</v>
      </c>
      <c r="B48" s="9" t="s">
        <v>50</v>
      </c>
      <c r="C48" s="10"/>
      <c r="D48" s="13"/>
      <c r="E48" s="11" t="str">
        <f t="shared" si="0"/>
        <v>0</v>
      </c>
    </row>
    <row r="49" spans="1:5" ht="15.75" thickBot="1">
      <c r="A49" s="2">
        <v>42</v>
      </c>
      <c r="B49" s="9" t="s">
        <v>51</v>
      </c>
      <c r="C49" s="10"/>
      <c r="D49" s="13"/>
      <c r="E49" s="11" t="str">
        <f t="shared" si="0"/>
        <v>0</v>
      </c>
    </row>
    <row r="50" spans="1:5" ht="27.75" thickBot="1">
      <c r="A50" s="2">
        <v>43</v>
      </c>
      <c r="B50" s="9" t="s">
        <v>52</v>
      </c>
      <c r="C50" s="10"/>
      <c r="D50" s="13"/>
      <c r="E50" s="11" t="str">
        <f t="shared" si="0"/>
        <v>0</v>
      </c>
    </row>
    <row r="51" spans="1:5" ht="15.75" thickBot="1">
      <c r="A51" s="2">
        <v>44</v>
      </c>
      <c r="B51" s="9" t="s">
        <v>53</v>
      </c>
      <c r="C51" s="10"/>
      <c r="D51" s="13"/>
      <c r="E51" s="11" t="str">
        <f t="shared" si="0"/>
        <v>0</v>
      </c>
    </row>
    <row r="52" spans="1:5" ht="15.75" thickBot="1">
      <c r="A52" s="2">
        <v>45</v>
      </c>
      <c r="B52" s="9" t="s">
        <v>54</v>
      </c>
      <c r="C52" s="10"/>
      <c r="D52" s="13"/>
      <c r="E52" s="11" t="str">
        <f t="shared" si="0"/>
        <v>0</v>
      </c>
    </row>
    <row r="53" spans="1:5" ht="15.75" thickBot="1">
      <c r="A53" s="2">
        <v>46</v>
      </c>
      <c r="B53" s="9" t="s">
        <v>55</v>
      </c>
      <c r="C53" s="10"/>
      <c r="D53" s="13"/>
      <c r="E53" s="11" t="str">
        <f t="shared" si="0"/>
        <v>0</v>
      </c>
    </row>
    <row r="54" spans="1:5" ht="15.75" thickBot="1">
      <c r="A54" s="2">
        <v>47</v>
      </c>
      <c r="B54" s="9" t="s">
        <v>56</v>
      </c>
      <c r="C54" s="10"/>
      <c r="D54" s="13"/>
      <c r="E54" s="11" t="str">
        <f t="shared" si="0"/>
        <v>0</v>
      </c>
    </row>
    <row r="55" spans="1:5" ht="15.75" thickBot="1">
      <c r="A55" s="2">
        <v>48</v>
      </c>
      <c r="B55" s="9" t="s">
        <v>57</v>
      </c>
      <c r="C55" s="10"/>
      <c r="D55" s="13"/>
      <c r="E55" s="11" t="str">
        <f t="shared" si="0"/>
        <v>0</v>
      </c>
    </row>
    <row r="56" spans="1:5" ht="27.75" thickBot="1">
      <c r="A56" s="2">
        <v>49</v>
      </c>
      <c r="B56" s="9" t="s">
        <v>58</v>
      </c>
      <c r="C56" s="10"/>
      <c r="D56" s="13"/>
      <c r="E56" s="11" t="str">
        <f t="shared" si="0"/>
        <v>0</v>
      </c>
    </row>
    <row r="57" spans="1:5" ht="15.75" thickBot="1">
      <c r="A57" s="2">
        <v>50</v>
      </c>
      <c r="B57" s="9" t="s">
        <v>59</v>
      </c>
      <c r="C57" s="10"/>
      <c r="D57" s="13"/>
      <c r="E57" s="11" t="str">
        <f t="shared" si="0"/>
        <v>0</v>
      </c>
    </row>
    <row r="58" spans="1:5" ht="15.75" thickBot="1">
      <c r="A58" s="2">
        <v>51</v>
      </c>
      <c r="B58" s="9" t="s">
        <v>60</v>
      </c>
      <c r="C58" s="10"/>
      <c r="D58" s="3" t="s">
        <v>4</v>
      </c>
      <c r="E58" s="11" t="str">
        <f t="shared" si="0"/>
        <v>0</v>
      </c>
    </row>
    <row r="59" spans="1:5" ht="15.75" thickBot="1">
      <c r="A59" s="2">
        <v>52</v>
      </c>
      <c r="B59" s="9" t="s">
        <v>61</v>
      </c>
      <c r="C59" s="10"/>
      <c r="D59" s="12" t="s">
        <v>6</v>
      </c>
      <c r="E59" s="11" t="str">
        <f t="shared" si="0"/>
        <v>0</v>
      </c>
    </row>
    <row r="60" spans="1:5" ht="15.75" thickBot="1">
      <c r="A60" s="2">
        <v>53</v>
      </c>
      <c r="B60" s="9" t="s">
        <v>62</v>
      </c>
      <c r="C60" s="10"/>
      <c r="D60" s="12" t="s">
        <v>8</v>
      </c>
      <c r="E60" s="11" t="str">
        <f t="shared" si="0"/>
        <v>0</v>
      </c>
    </row>
    <row r="61" spans="1:5" ht="15.75" thickBot="1">
      <c r="A61" s="2">
        <v>54</v>
      </c>
      <c r="B61" s="9" t="s">
        <v>63</v>
      </c>
      <c r="C61" s="10"/>
      <c r="D61" s="12" t="s">
        <v>10</v>
      </c>
      <c r="E61" s="11" t="str">
        <f t="shared" si="0"/>
        <v>0</v>
      </c>
    </row>
    <row r="62" spans="1:5" ht="15.75" thickBot="1">
      <c r="A62" s="2">
        <v>55</v>
      </c>
      <c r="B62" s="9" t="s">
        <v>64</v>
      </c>
      <c r="C62" s="10"/>
      <c r="D62" s="12" t="s">
        <v>12</v>
      </c>
      <c r="E62" s="11" t="str">
        <f t="shared" si="0"/>
        <v>0</v>
      </c>
    </row>
    <row r="63" spans="1:5" ht="15.75" thickBot="1">
      <c r="A63" s="2">
        <v>56</v>
      </c>
      <c r="B63" s="9" t="s">
        <v>65</v>
      </c>
      <c r="C63" s="10"/>
      <c r="D63" s="12" t="s">
        <v>14</v>
      </c>
      <c r="E63" s="11" t="str">
        <f t="shared" si="0"/>
        <v>0</v>
      </c>
    </row>
    <row r="64" spans="1:5" ht="15.75" thickBot="1">
      <c r="A64" s="2">
        <v>57</v>
      </c>
      <c r="B64" s="9" t="s">
        <v>66</v>
      </c>
      <c r="C64" s="10"/>
      <c r="D64" s="12" t="s">
        <v>16</v>
      </c>
      <c r="E64" s="11" t="str">
        <f t="shared" si="0"/>
        <v>0</v>
      </c>
    </row>
    <row r="65" spans="1:5" ht="15.75" thickBot="1">
      <c r="A65" s="2">
        <v>58</v>
      </c>
      <c r="B65" s="9" t="s">
        <v>67</v>
      </c>
      <c r="C65" s="10"/>
      <c r="D65" s="13"/>
      <c r="E65" s="11" t="str">
        <f t="shared" si="0"/>
        <v>0</v>
      </c>
    </row>
    <row r="66" spans="1:5" ht="15.75" thickBot="1">
      <c r="A66" s="2">
        <v>59</v>
      </c>
      <c r="B66" s="9" t="s">
        <v>68</v>
      </c>
      <c r="C66" s="10"/>
      <c r="D66" s="13"/>
      <c r="E66" s="11" t="str">
        <f t="shared" si="0"/>
        <v>0</v>
      </c>
    </row>
    <row r="67" spans="1:5" ht="15.75" thickBot="1">
      <c r="A67" s="2">
        <v>60</v>
      </c>
      <c r="B67" s="9" t="s">
        <v>69</v>
      </c>
      <c r="C67" s="10"/>
      <c r="D67" s="13"/>
      <c r="E67" s="11" t="str">
        <f t="shared" si="0"/>
        <v>0</v>
      </c>
    </row>
    <row r="68" spans="1:5" ht="15.75" thickBot="1">
      <c r="A68" s="2">
        <v>61</v>
      </c>
      <c r="B68" s="9" t="s">
        <v>70</v>
      </c>
      <c r="C68" s="10"/>
      <c r="D68" s="13"/>
      <c r="E68" s="11" t="str">
        <f t="shared" si="0"/>
        <v>0</v>
      </c>
    </row>
    <row r="69" spans="1:5" ht="15.75" thickBot="1">
      <c r="A69" s="2">
        <v>62</v>
      </c>
      <c r="B69" s="9" t="s">
        <v>71</v>
      </c>
      <c r="C69" s="10"/>
      <c r="D69" s="13"/>
      <c r="E69" s="11" t="str">
        <f t="shared" si="0"/>
        <v>0</v>
      </c>
    </row>
    <row r="70" spans="1:5" ht="15.75" thickBot="1">
      <c r="A70" s="2">
        <v>63</v>
      </c>
      <c r="B70" s="9" t="s">
        <v>72</v>
      </c>
      <c r="C70" s="10"/>
      <c r="D70" s="13"/>
      <c r="E70" s="11" t="str">
        <f t="shared" si="0"/>
        <v>0</v>
      </c>
    </row>
    <row r="71" spans="1:5" ht="15.75" thickBot="1">
      <c r="A71" s="2">
        <v>64</v>
      </c>
      <c r="B71" s="9" t="s">
        <v>73</v>
      </c>
      <c r="C71" s="10"/>
      <c r="D71" s="13"/>
      <c r="E71" s="11" t="str">
        <f t="shared" si="0"/>
        <v>0</v>
      </c>
    </row>
    <row r="72" spans="1:5" ht="15.75" thickBot="1">
      <c r="A72" s="2">
        <v>65</v>
      </c>
      <c r="B72" s="9" t="s">
        <v>74</v>
      </c>
      <c r="C72" s="10"/>
      <c r="D72" s="13"/>
      <c r="E72" s="11" t="str">
        <f t="shared" ref="E72:E125" si="1">IF(OR(C72=5,C72=6),"1","0")</f>
        <v>0</v>
      </c>
    </row>
    <row r="73" spans="1:5" ht="15.75" thickBot="1">
      <c r="A73" s="2">
        <v>66</v>
      </c>
      <c r="B73" s="9" t="s">
        <v>75</v>
      </c>
      <c r="C73" s="10"/>
      <c r="D73" s="13"/>
      <c r="E73" s="11" t="str">
        <f t="shared" si="1"/>
        <v>0</v>
      </c>
    </row>
    <row r="74" spans="1:5" ht="15.75" thickBot="1">
      <c r="A74" s="2">
        <v>67</v>
      </c>
      <c r="B74" s="9" t="s">
        <v>76</v>
      </c>
      <c r="C74" s="10"/>
      <c r="D74" s="13"/>
      <c r="E74" s="11" t="str">
        <f t="shared" si="1"/>
        <v>0</v>
      </c>
    </row>
    <row r="75" spans="1:5" ht="15.75" thickBot="1">
      <c r="A75" s="2">
        <v>68</v>
      </c>
      <c r="B75" s="9" t="s">
        <v>77</v>
      </c>
      <c r="C75" s="10"/>
      <c r="D75" s="13"/>
      <c r="E75" s="11" t="str">
        <f t="shared" si="1"/>
        <v>0</v>
      </c>
    </row>
    <row r="76" spans="1:5" ht="15.75" thickBot="1">
      <c r="A76" s="2">
        <v>69</v>
      </c>
      <c r="B76" s="9" t="s">
        <v>78</v>
      </c>
      <c r="C76" s="10"/>
      <c r="D76" s="13"/>
      <c r="E76" s="11" t="str">
        <f t="shared" si="1"/>
        <v>0</v>
      </c>
    </row>
    <row r="77" spans="1:5" ht="15.75" thickBot="1">
      <c r="A77" s="2">
        <v>70</v>
      </c>
      <c r="B77" s="9" t="s">
        <v>79</v>
      </c>
      <c r="C77" s="10"/>
      <c r="D77" s="13"/>
      <c r="E77" s="11" t="str">
        <f t="shared" si="1"/>
        <v>0</v>
      </c>
    </row>
    <row r="78" spans="1:5" ht="15.75" thickBot="1">
      <c r="A78" s="2">
        <v>71</v>
      </c>
      <c r="B78" s="9" t="s">
        <v>80</v>
      </c>
      <c r="C78" s="10"/>
      <c r="D78" s="13"/>
      <c r="E78" s="11" t="str">
        <f t="shared" si="1"/>
        <v>0</v>
      </c>
    </row>
    <row r="79" spans="1:5" ht="15.75" thickBot="1">
      <c r="A79" s="2">
        <v>72</v>
      </c>
      <c r="B79" s="9" t="s">
        <v>81</v>
      </c>
      <c r="C79" s="10"/>
      <c r="D79" s="13"/>
      <c r="E79" s="11" t="str">
        <f t="shared" si="1"/>
        <v>0</v>
      </c>
    </row>
    <row r="80" spans="1:5" ht="15.75" thickBot="1">
      <c r="A80" s="2">
        <v>73</v>
      </c>
      <c r="B80" s="9" t="s">
        <v>82</v>
      </c>
      <c r="C80" s="10"/>
      <c r="D80" s="13"/>
      <c r="E80" s="11" t="str">
        <f t="shared" si="1"/>
        <v>0</v>
      </c>
    </row>
    <row r="81" spans="1:5" ht="15.75" thickBot="1">
      <c r="A81" s="2">
        <v>74</v>
      </c>
      <c r="B81" s="9" t="s">
        <v>83</v>
      </c>
      <c r="C81" s="10"/>
      <c r="D81" s="3" t="s">
        <v>4</v>
      </c>
      <c r="E81" s="11" t="str">
        <f t="shared" si="1"/>
        <v>0</v>
      </c>
    </row>
    <row r="82" spans="1:5" ht="15.75" thickBot="1">
      <c r="A82" s="2">
        <v>75</v>
      </c>
      <c r="B82" s="9" t="s">
        <v>84</v>
      </c>
      <c r="C82" s="10"/>
      <c r="D82" s="12" t="s">
        <v>6</v>
      </c>
      <c r="E82" s="11" t="str">
        <f t="shared" si="1"/>
        <v>0</v>
      </c>
    </row>
    <row r="83" spans="1:5" ht="15.75" thickBot="1">
      <c r="A83" s="2">
        <v>76</v>
      </c>
      <c r="B83" s="9" t="s">
        <v>85</v>
      </c>
      <c r="C83" s="10"/>
      <c r="D83" s="12" t="s">
        <v>8</v>
      </c>
      <c r="E83" s="11" t="str">
        <f t="shared" si="1"/>
        <v>0</v>
      </c>
    </row>
    <row r="84" spans="1:5" ht="15.75" thickBot="1">
      <c r="A84" s="2">
        <v>77</v>
      </c>
      <c r="B84" s="9" t="s">
        <v>86</v>
      </c>
      <c r="C84" s="10"/>
      <c r="D84" s="12" t="s">
        <v>10</v>
      </c>
      <c r="E84" s="11" t="str">
        <f t="shared" si="1"/>
        <v>0</v>
      </c>
    </row>
    <row r="85" spans="1:5" ht="15.75" thickBot="1">
      <c r="A85" s="2">
        <v>78</v>
      </c>
      <c r="B85" s="9" t="s">
        <v>87</v>
      </c>
      <c r="C85" s="10"/>
      <c r="D85" s="12" t="s">
        <v>12</v>
      </c>
      <c r="E85" s="11" t="str">
        <f t="shared" si="1"/>
        <v>0</v>
      </c>
    </row>
    <row r="86" spans="1:5" ht="15.75" thickBot="1">
      <c r="A86" s="2">
        <v>79</v>
      </c>
      <c r="B86" s="9" t="s">
        <v>88</v>
      </c>
      <c r="C86" s="10"/>
      <c r="D86" s="12" t="s">
        <v>14</v>
      </c>
      <c r="E86" s="11" t="str">
        <f t="shared" si="1"/>
        <v>0</v>
      </c>
    </row>
    <row r="87" spans="1:5" ht="15.75" thickBot="1">
      <c r="A87" s="2">
        <v>80</v>
      </c>
      <c r="B87" s="9" t="s">
        <v>89</v>
      </c>
      <c r="C87" s="10"/>
      <c r="D87" s="12" t="s">
        <v>16</v>
      </c>
      <c r="E87" s="11" t="str">
        <f t="shared" si="1"/>
        <v>0</v>
      </c>
    </row>
    <row r="88" spans="1:5" ht="15.75" thickBot="1">
      <c r="A88" s="2">
        <v>81</v>
      </c>
      <c r="B88" s="9" t="s">
        <v>90</v>
      </c>
      <c r="C88" s="10"/>
      <c r="D88" s="13"/>
      <c r="E88" s="11" t="str">
        <f t="shared" si="1"/>
        <v>0</v>
      </c>
    </row>
    <row r="89" spans="1:5" ht="15.75" thickBot="1">
      <c r="A89" s="2">
        <v>82</v>
      </c>
      <c r="B89" s="9" t="s">
        <v>91</v>
      </c>
      <c r="C89" s="10"/>
      <c r="D89" s="13"/>
      <c r="E89" s="11" t="str">
        <f t="shared" si="1"/>
        <v>0</v>
      </c>
    </row>
    <row r="90" spans="1:5" ht="15.75" thickBot="1">
      <c r="A90" s="2">
        <v>83</v>
      </c>
      <c r="B90" s="9" t="s">
        <v>92</v>
      </c>
      <c r="C90" s="10"/>
      <c r="D90" s="13"/>
      <c r="E90" s="11" t="str">
        <f t="shared" si="1"/>
        <v>0</v>
      </c>
    </row>
    <row r="91" spans="1:5" ht="15.75" thickBot="1">
      <c r="A91" s="2">
        <v>84</v>
      </c>
      <c r="B91" s="9" t="s">
        <v>93</v>
      </c>
      <c r="C91" s="10"/>
      <c r="D91" s="13"/>
      <c r="E91" s="11" t="str">
        <f t="shared" si="1"/>
        <v>0</v>
      </c>
    </row>
    <row r="92" spans="1:5" ht="15.75" thickBot="1">
      <c r="A92" s="2">
        <v>85</v>
      </c>
      <c r="B92" s="9" t="s">
        <v>94</v>
      </c>
      <c r="C92" s="10"/>
      <c r="D92" s="13"/>
      <c r="E92" s="11" t="str">
        <f t="shared" si="1"/>
        <v>0</v>
      </c>
    </row>
    <row r="93" spans="1:5" ht="15.75" thickBot="1">
      <c r="A93" s="2">
        <v>86</v>
      </c>
      <c r="B93" s="9" t="s">
        <v>95</v>
      </c>
      <c r="C93" s="10"/>
      <c r="D93" s="13"/>
      <c r="E93" s="11" t="str">
        <f t="shared" si="1"/>
        <v>0</v>
      </c>
    </row>
    <row r="94" spans="1:5" ht="15.75" thickBot="1">
      <c r="A94" s="2">
        <v>87</v>
      </c>
      <c r="B94" s="9" t="s">
        <v>96</v>
      </c>
      <c r="C94" s="10"/>
      <c r="D94" s="13"/>
      <c r="E94" s="11" t="str">
        <f t="shared" si="1"/>
        <v>0</v>
      </c>
    </row>
    <row r="95" spans="1:5" ht="15.75" thickBot="1">
      <c r="A95" s="2">
        <v>88</v>
      </c>
      <c r="B95" s="9" t="s">
        <v>97</v>
      </c>
      <c r="C95" s="10"/>
      <c r="D95" s="13"/>
      <c r="E95" s="11" t="str">
        <f t="shared" si="1"/>
        <v>0</v>
      </c>
    </row>
    <row r="96" spans="1:5" ht="15.75" thickBot="1">
      <c r="A96" s="2">
        <v>89</v>
      </c>
      <c r="B96" s="9" t="s">
        <v>98</v>
      </c>
      <c r="C96" s="10"/>
      <c r="D96" s="13"/>
      <c r="E96" s="11" t="str">
        <f t="shared" si="1"/>
        <v>0</v>
      </c>
    </row>
    <row r="97" spans="1:5" ht="15.75" thickBot="1">
      <c r="A97" s="2">
        <v>90</v>
      </c>
      <c r="B97" s="9" t="s">
        <v>99</v>
      </c>
      <c r="C97" s="10"/>
      <c r="D97" s="13"/>
      <c r="E97" s="11" t="str">
        <f t="shared" si="1"/>
        <v>0</v>
      </c>
    </row>
    <row r="98" spans="1:5" ht="15.75" thickBot="1">
      <c r="A98" s="2">
        <v>91</v>
      </c>
      <c r="B98" s="9" t="s">
        <v>100</v>
      </c>
      <c r="C98" s="10"/>
      <c r="D98" s="13"/>
      <c r="E98" s="11" t="str">
        <f t="shared" si="1"/>
        <v>0</v>
      </c>
    </row>
    <row r="99" spans="1:5" ht="15.75" thickBot="1">
      <c r="A99" s="2">
        <v>92</v>
      </c>
      <c r="B99" s="9" t="s">
        <v>101</v>
      </c>
      <c r="C99" s="10"/>
      <c r="D99" s="13"/>
      <c r="E99" s="11" t="str">
        <f t="shared" si="1"/>
        <v>0</v>
      </c>
    </row>
    <row r="100" spans="1:5" ht="15.75" thickBot="1">
      <c r="A100" s="2">
        <v>93</v>
      </c>
      <c r="B100" s="9" t="s">
        <v>102</v>
      </c>
      <c r="C100" s="10"/>
      <c r="D100" s="13"/>
      <c r="E100" s="11" t="str">
        <f t="shared" si="1"/>
        <v>0</v>
      </c>
    </row>
    <row r="101" spans="1:5" ht="15.75" thickBot="1">
      <c r="A101" s="2">
        <v>94</v>
      </c>
      <c r="B101" s="9" t="s">
        <v>103</v>
      </c>
      <c r="C101" s="10"/>
      <c r="D101" s="13"/>
      <c r="E101" s="11" t="str">
        <f t="shared" si="1"/>
        <v>0</v>
      </c>
    </row>
    <row r="102" spans="1:5" ht="15.75" thickBot="1">
      <c r="A102" s="2">
        <v>95</v>
      </c>
      <c r="B102" s="9" t="s">
        <v>104</v>
      </c>
      <c r="C102" s="10"/>
      <c r="D102" s="13"/>
      <c r="E102" s="11" t="str">
        <f t="shared" si="1"/>
        <v>0</v>
      </c>
    </row>
    <row r="103" spans="1:5" ht="15.75" thickBot="1">
      <c r="A103" s="2">
        <v>96</v>
      </c>
      <c r="B103" s="9" t="s">
        <v>105</v>
      </c>
      <c r="C103" s="10"/>
      <c r="D103" s="13"/>
      <c r="E103" s="11" t="str">
        <f t="shared" si="1"/>
        <v>0</v>
      </c>
    </row>
    <row r="104" spans="1:5" ht="15.75" thickBot="1">
      <c r="A104" s="2">
        <v>97</v>
      </c>
      <c r="B104" s="9" t="s">
        <v>106</v>
      </c>
      <c r="C104" s="10"/>
      <c r="D104" s="13"/>
      <c r="E104" s="11" t="str">
        <f t="shared" si="1"/>
        <v>0</v>
      </c>
    </row>
    <row r="105" spans="1:5" ht="15.75" thickBot="1">
      <c r="A105" s="2">
        <v>98</v>
      </c>
      <c r="B105" s="9" t="s">
        <v>107</v>
      </c>
      <c r="C105" s="10"/>
      <c r="D105" s="13"/>
      <c r="E105" s="11" t="str">
        <f t="shared" si="1"/>
        <v>0</v>
      </c>
    </row>
    <row r="106" spans="1:5" ht="15.75" thickBot="1">
      <c r="A106" s="2">
        <v>99</v>
      </c>
      <c r="B106" s="9" t="s">
        <v>108</v>
      </c>
      <c r="C106" s="10"/>
      <c r="D106" s="13"/>
      <c r="E106" s="11" t="str">
        <f t="shared" si="1"/>
        <v>0</v>
      </c>
    </row>
    <row r="107" spans="1:5" ht="26.25" thickBot="1">
      <c r="A107" s="2">
        <v>100</v>
      </c>
      <c r="B107" s="9" t="s">
        <v>109</v>
      </c>
      <c r="C107" s="10"/>
      <c r="D107" s="3" t="s">
        <v>4</v>
      </c>
      <c r="E107" s="11" t="str">
        <f t="shared" si="1"/>
        <v>0</v>
      </c>
    </row>
    <row r="108" spans="1:5" ht="15.75" thickBot="1">
      <c r="A108" s="2">
        <v>101</v>
      </c>
      <c r="B108" s="9" t="s">
        <v>110</v>
      </c>
      <c r="C108" s="10"/>
      <c r="D108" s="12" t="s">
        <v>6</v>
      </c>
      <c r="E108" s="11" t="str">
        <f t="shared" si="1"/>
        <v>0</v>
      </c>
    </row>
    <row r="109" spans="1:5" ht="15.75" thickBot="1">
      <c r="A109" s="2">
        <v>102</v>
      </c>
      <c r="B109" s="9" t="s">
        <v>111</v>
      </c>
      <c r="C109" s="10"/>
      <c r="D109" s="12" t="s">
        <v>8</v>
      </c>
      <c r="E109" s="11" t="str">
        <f t="shared" si="1"/>
        <v>0</v>
      </c>
    </row>
    <row r="110" spans="1:5" ht="15.75" thickBot="1">
      <c r="A110" s="2">
        <v>103</v>
      </c>
      <c r="B110" s="9" t="s">
        <v>112</v>
      </c>
      <c r="C110" s="10"/>
      <c r="D110" s="12" t="s">
        <v>10</v>
      </c>
      <c r="E110" s="11" t="str">
        <f t="shared" si="1"/>
        <v>0</v>
      </c>
    </row>
    <row r="111" spans="1:5" ht="15.75" thickBot="1">
      <c r="A111" s="2">
        <v>104</v>
      </c>
      <c r="B111" s="9" t="s">
        <v>113</v>
      </c>
      <c r="C111" s="10"/>
      <c r="D111" s="12" t="s">
        <v>12</v>
      </c>
      <c r="E111" s="11" t="str">
        <f t="shared" si="1"/>
        <v>0</v>
      </c>
    </row>
    <row r="112" spans="1:5" ht="15.75" thickBot="1">
      <c r="A112" s="2">
        <v>105</v>
      </c>
      <c r="B112" s="9" t="s">
        <v>114</v>
      </c>
      <c r="C112" s="10"/>
      <c r="D112" s="12" t="s">
        <v>14</v>
      </c>
      <c r="E112" s="11" t="str">
        <f t="shared" si="1"/>
        <v>0</v>
      </c>
    </row>
    <row r="113" spans="1:15" ht="15.75" thickBot="1">
      <c r="A113" s="2">
        <v>106</v>
      </c>
      <c r="B113" s="9" t="s">
        <v>115</v>
      </c>
      <c r="C113" s="10"/>
      <c r="D113" s="12" t="s">
        <v>16</v>
      </c>
      <c r="E113" s="11" t="str">
        <f t="shared" si="1"/>
        <v>0</v>
      </c>
    </row>
    <row r="114" spans="1:15" ht="15.75" thickBot="1">
      <c r="A114" s="2">
        <v>107</v>
      </c>
      <c r="B114" s="9" t="s">
        <v>116</v>
      </c>
      <c r="C114" s="10"/>
      <c r="D114" s="13"/>
      <c r="E114" s="11" t="str">
        <f t="shared" si="1"/>
        <v>0</v>
      </c>
    </row>
    <row r="115" spans="1:15" ht="15.75" thickBot="1">
      <c r="A115" s="2">
        <v>108</v>
      </c>
      <c r="B115" s="9" t="s">
        <v>117</v>
      </c>
      <c r="C115" s="10"/>
      <c r="D115" s="13"/>
      <c r="E115" s="11" t="str">
        <f t="shared" si="1"/>
        <v>0</v>
      </c>
    </row>
    <row r="116" spans="1:15" ht="15.75" thickBot="1">
      <c r="A116" s="2">
        <v>109</v>
      </c>
      <c r="B116" s="9" t="s">
        <v>118</v>
      </c>
      <c r="C116" s="10"/>
      <c r="D116" s="13"/>
      <c r="E116" s="11" t="str">
        <f t="shared" si="1"/>
        <v>0</v>
      </c>
    </row>
    <row r="117" spans="1:15" ht="15.75" thickBot="1">
      <c r="A117" s="2">
        <v>110</v>
      </c>
      <c r="B117" s="9" t="s">
        <v>119</v>
      </c>
      <c r="C117" s="10"/>
      <c r="D117" s="13"/>
      <c r="E117" s="11" t="str">
        <f t="shared" si="1"/>
        <v>0</v>
      </c>
    </row>
    <row r="118" spans="1:15" ht="15.75" thickBot="1">
      <c r="A118" s="2">
        <v>111</v>
      </c>
      <c r="B118" s="9" t="s">
        <v>120</v>
      </c>
      <c r="C118" s="10"/>
      <c r="D118" s="13"/>
      <c r="E118" s="11" t="str">
        <f t="shared" si="1"/>
        <v>0</v>
      </c>
    </row>
    <row r="119" spans="1:15" ht="15.75" thickBot="1">
      <c r="A119" s="2">
        <v>112</v>
      </c>
      <c r="B119" s="9" t="s">
        <v>121</v>
      </c>
      <c r="C119" s="10"/>
      <c r="D119" s="13"/>
      <c r="E119" s="11" t="str">
        <f t="shared" si="1"/>
        <v>0</v>
      </c>
    </row>
    <row r="120" spans="1:15" ht="15.75" thickBot="1">
      <c r="A120" s="2">
        <v>113</v>
      </c>
      <c r="B120" s="9" t="s">
        <v>122</v>
      </c>
      <c r="C120" s="10"/>
      <c r="D120" s="13"/>
      <c r="E120" s="11" t="str">
        <f t="shared" si="1"/>
        <v>0</v>
      </c>
    </row>
    <row r="121" spans="1:15" ht="15.75" thickBot="1">
      <c r="A121" s="2">
        <v>114</v>
      </c>
      <c r="B121" s="9" t="s">
        <v>123</v>
      </c>
      <c r="C121" s="10"/>
      <c r="D121" s="13"/>
      <c r="E121" s="11" t="str">
        <f t="shared" si="1"/>
        <v>0</v>
      </c>
    </row>
    <row r="122" spans="1:15" ht="15.75" thickBot="1">
      <c r="A122" s="2">
        <v>115</v>
      </c>
      <c r="B122" s="9" t="s">
        <v>124</v>
      </c>
      <c r="C122" s="10"/>
      <c r="D122" s="13"/>
      <c r="E122" s="11" t="str">
        <f t="shared" si="1"/>
        <v>0</v>
      </c>
    </row>
    <row r="123" spans="1:15" ht="15.75" thickBot="1">
      <c r="A123" s="2">
        <v>116</v>
      </c>
      <c r="B123" s="9" t="s">
        <v>125</v>
      </c>
      <c r="C123" s="10"/>
      <c r="D123" s="13"/>
      <c r="E123" s="11" t="str">
        <f t="shared" si="1"/>
        <v>0</v>
      </c>
    </row>
    <row r="124" spans="1:15" ht="15.75" thickBot="1">
      <c r="A124" s="2">
        <v>117</v>
      </c>
      <c r="B124" s="9" t="s">
        <v>126</v>
      </c>
      <c r="C124" s="10"/>
      <c r="D124" s="13"/>
      <c r="E124" s="11" t="str">
        <f t="shared" si="1"/>
        <v>0</v>
      </c>
    </row>
    <row r="125" spans="1:15">
      <c r="A125" s="16">
        <v>118</v>
      </c>
      <c r="B125" s="17" t="s">
        <v>127</v>
      </c>
      <c r="C125" s="18"/>
      <c r="D125" s="19"/>
      <c r="E125" s="20" t="str">
        <f t="shared" si="1"/>
        <v>0</v>
      </c>
    </row>
    <row r="126" spans="1:15" s="27" customFormat="1" ht="16.5">
      <c r="A126" s="21"/>
      <c r="B126" s="32"/>
      <c r="C126" s="33"/>
      <c r="D126" s="34"/>
      <c r="E126" s="35"/>
      <c r="F126" s="24"/>
      <c r="G126" s="25"/>
      <c r="H126" s="25"/>
      <c r="I126" s="26"/>
      <c r="J126" s="26"/>
      <c r="K126" s="26"/>
      <c r="O126" s="28"/>
    </row>
    <row r="127" spans="1:15" s="27" customFormat="1" ht="16.5">
      <c r="A127" s="22"/>
      <c r="B127" s="29" t="s">
        <v>128</v>
      </c>
      <c r="C127" s="30"/>
      <c r="D127" s="31"/>
      <c r="E127" s="36"/>
      <c r="F127" s="24"/>
      <c r="G127" s="25"/>
      <c r="H127" s="25"/>
      <c r="I127" s="26"/>
      <c r="J127" s="26"/>
      <c r="K127" s="26"/>
      <c r="O127" s="28"/>
    </row>
    <row r="128" spans="1:15" s="27" customFormat="1" ht="15.75" customHeight="1">
      <c r="A128" s="23"/>
      <c r="B128" s="37"/>
      <c r="C128" s="38"/>
      <c r="D128" s="39"/>
      <c r="E128" s="40"/>
      <c r="F128" s="26"/>
      <c r="G128" s="25"/>
      <c r="H128" s="25"/>
      <c r="I128" s="26"/>
      <c r="J128" s="26"/>
      <c r="K128" s="26"/>
      <c r="O128" s="28"/>
    </row>
    <row r="141" spans="1:7">
      <c r="A141" s="41"/>
      <c r="B141" s="42" t="s">
        <v>129</v>
      </c>
      <c r="C141" s="43"/>
      <c r="D141" s="44"/>
      <c r="E141" s="15"/>
      <c r="F141" s="45"/>
      <c r="G141" s="46"/>
    </row>
    <row r="142" spans="1:7">
      <c r="A142" s="47" t="s">
        <v>130</v>
      </c>
      <c r="B142" s="48"/>
      <c r="C142" s="49"/>
      <c r="D142" s="50" t="s">
        <v>131</v>
      </c>
      <c r="E142" s="51"/>
      <c r="F142" s="45"/>
      <c r="G142" s="46"/>
    </row>
    <row r="143" spans="1:7">
      <c r="A143" s="47" t="s">
        <v>132</v>
      </c>
      <c r="B143" s="52"/>
      <c r="C143" s="53"/>
      <c r="D143" s="44"/>
      <c r="E143" s="51"/>
      <c r="F143" s="54"/>
      <c r="G143" s="46"/>
    </row>
    <row r="144" spans="1:7" ht="25.5">
      <c r="A144" s="55"/>
      <c r="B144" s="56"/>
      <c r="C144" s="57" t="s">
        <v>133</v>
      </c>
      <c r="D144" s="58" t="s">
        <v>134</v>
      </c>
      <c r="E144" s="58" t="s">
        <v>135</v>
      </c>
      <c r="F144" s="56"/>
      <c r="G144" s="59" t="s">
        <v>136</v>
      </c>
    </row>
    <row r="145" spans="1:7">
      <c r="A145" s="60" t="s">
        <v>0</v>
      </c>
      <c r="B145" s="61" t="s">
        <v>137</v>
      </c>
      <c r="C145" s="62"/>
      <c r="D145" s="63" t="s">
        <v>138</v>
      </c>
      <c r="E145" s="59" t="s">
        <v>139</v>
      </c>
      <c r="F145" s="59"/>
      <c r="G145" s="59" t="s">
        <v>140</v>
      </c>
    </row>
    <row r="146" spans="1:7">
      <c r="A146" s="64">
        <v>1</v>
      </c>
      <c r="B146" s="65" t="s">
        <v>141</v>
      </c>
      <c r="C146" s="66" t="e">
        <f>AVERAGE(C11,C13,C41,C55,C70,C74,C108,C109,C113,C120)</f>
        <v>#DIV/0!</v>
      </c>
      <c r="D146" s="67" t="e">
        <f t="shared" ref="D146:D159" si="2">(C146-1)/5</f>
        <v>#DIV/0!</v>
      </c>
      <c r="E146" s="68">
        <f>SUM(E11+E13+E41+E55+E70+E74+E108+E109+E113+E120)</f>
        <v>0</v>
      </c>
      <c r="F146" s="69" t="s">
        <v>142</v>
      </c>
      <c r="G146" s="70">
        <f>E146/10</f>
        <v>0</v>
      </c>
    </row>
    <row r="147" spans="1:7">
      <c r="A147" s="64">
        <v>2</v>
      </c>
      <c r="B147" s="65" t="s">
        <v>143</v>
      </c>
      <c r="C147" s="66" t="e">
        <f>AVERAGE(C29,C47,C52,C54,C60,C66,C79,C82,C106,C112)</f>
        <v>#DIV/0!</v>
      </c>
      <c r="D147" s="67" t="e">
        <f t="shared" si="2"/>
        <v>#DIV/0!</v>
      </c>
      <c r="E147" s="71">
        <f>SUM(E29+E47+E52+E54+E60+E66+E79+E82+E106+E112)</f>
        <v>0</v>
      </c>
      <c r="F147" s="72" t="s">
        <v>142</v>
      </c>
      <c r="G147" s="70">
        <f>E147/10</f>
        <v>0</v>
      </c>
    </row>
    <row r="148" spans="1:7">
      <c r="A148" s="64">
        <v>3</v>
      </c>
      <c r="B148" s="65" t="s">
        <v>144</v>
      </c>
      <c r="C148" s="66" t="e">
        <f>AVERAGE(C21,C31,C32,C51,C58,C95,C101,C104,C124)</f>
        <v>#DIV/0!</v>
      </c>
      <c r="D148" s="67" t="e">
        <f t="shared" si="2"/>
        <v>#DIV/0!</v>
      </c>
      <c r="E148" s="71">
        <f>SUM(E21+E31+E32+E51+E58+E95+E101+E104+E124)</f>
        <v>0</v>
      </c>
      <c r="F148" s="72" t="s">
        <v>145</v>
      </c>
      <c r="G148" s="70">
        <f>E148/9</f>
        <v>0</v>
      </c>
    </row>
    <row r="149" spans="1:7">
      <c r="A149" s="64">
        <v>4</v>
      </c>
      <c r="B149" s="65" t="s">
        <v>146</v>
      </c>
      <c r="C149" s="66" t="e">
        <f>AVERAGE(C19,C22,C40,C45,C69,C72,C81,C100)</f>
        <v>#DIV/0!</v>
      </c>
      <c r="D149" s="67" t="e">
        <f t="shared" si="2"/>
        <v>#DIV/0!</v>
      </c>
      <c r="E149" s="71">
        <f>SUM(E19+E22+E40+E45+E69+E72+E81+E100)</f>
        <v>0</v>
      </c>
      <c r="F149" s="72" t="s">
        <v>147</v>
      </c>
      <c r="G149" s="70">
        <f>E149/8</f>
        <v>0</v>
      </c>
    </row>
    <row r="150" spans="1:7">
      <c r="A150" s="64">
        <v>5</v>
      </c>
      <c r="B150" s="65" t="s">
        <v>148</v>
      </c>
      <c r="C150" s="66" t="e">
        <f>AVERAGE(C20,C28,C68,C73,C110)</f>
        <v>#DIV/0!</v>
      </c>
      <c r="D150" s="67" t="e">
        <f t="shared" si="2"/>
        <v>#DIV/0!</v>
      </c>
      <c r="E150" s="71">
        <f>SUM(E20+E28+E68+E73+E110)</f>
        <v>0</v>
      </c>
      <c r="F150" s="72" t="s">
        <v>149</v>
      </c>
      <c r="G150" s="70">
        <f>E150/5</f>
        <v>0</v>
      </c>
    </row>
    <row r="151" spans="1:7">
      <c r="A151" s="64">
        <v>6</v>
      </c>
      <c r="B151" s="65" t="s">
        <v>150</v>
      </c>
      <c r="C151" s="66" t="e">
        <f>AVERAGE(C9,C24,C26,C53,C64,C71,C98,C99,C115,C123)</f>
        <v>#DIV/0!</v>
      </c>
      <c r="D151" s="67" t="e">
        <f t="shared" si="2"/>
        <v>#DIV/0!</v>
      </c>
      <c r="E151" s="71">
        <f>SUM(E9+E24+E26+E53+E64+E71+E98+E99+E115+E123)</f>
        <v>0</v>
      </c>
      <c r="F151" s="72" t="s">
        <v>142</v>
      </c>
      <c r="G151" s="70">
        <f>E151/10</f>
        <v>0</v>
      </c>
    </row>
    <row r="152" spans="1:7">
      <c r="A152" s="64">
        <v>7</v>
      </c>
      <c r="B152" s="65" t="s">
        <v>151</v>
      </c>
      <c r="C152" s="66" t="e">
        <f>AVERAGE(C15,C25,C42,C43,C59,C103,C111)</f>
        <v>#DIV/0!</v>
      </c>
      <c r="D152" s="67" t="e">
        <f t="shared" si="2"/>
        <v>#DIV/0!</v>
      </c>
      <c r="E152" s="68">
        <f>SUM(E15+E25+E42+E43+E59+E103+E111)</f>
        <v>0</v>
      </c>
      <c r="F152" s="72" t="s">
        <v>152</v>
      </c>
      <c r="G152" s="70">
        <f>E152/7</f>
        <v>0</v>
      </c>
    </row>
    <row r="153" spans="1:7">
      <c r="A153" s="64">
        <v>8</v>
      </c>
      <c r="B153" s="65" t="s">
        <v>153</v>
      </c>
      <c r="C153" s="66" t="e">
        <f>AVERAGE(C34,C38,C39,C44,C48,C63,C67,C78,C91)</f>
        <v>#DIV/0!</v>
      </c>
      <c r="D153" s="67" t="e">
        <f t="shared" si="2"/>
        <v>#DIV/0!</v>
      </c>
      <c r="E153" s="68">
        <f>SUM(E34+E38+E39+E44+E48+E63+E67+E78+E91)</f>
        <v>0</v>
      </c>
      <c r="F153" s="72" t="s">
        <v>145</v>
      </c>
      <c r="G153" s="70">
        <f>E153/9</f>
        <v>0</v>
      </c>
    </row>
    <row r="154" spans="1:7">
      <c r="A154" s="64">
        <v>9</v>
      </c>
      <c r="B154" s="65" t="s">
        <v>154</v>
      </c>
      <c r="C154" s="66" t="e">
        <f>AVERAGE(C46,C56,C61,C89)</f>
        <v>#DIV/0!</v>
      </c>
      <c r="D154" s="67" t="e">
        <f t="shared" si="2"/>
        <v>#DIV/0!</v>
      </c>
      <c r="E154" s="68">
        <f>SUM(E46+E56+E61+E89)</f>
        <v>0</v>
      </c>
      <c r="F154" s="72" t="s">
        <v>155</v>
      </c>
      <c r="G154" s="70">
        <f>E154/4</f>
        <v>0</v>
      </c>
    </row>
    <row r="155" spans="1:7">
      <c r="A155" s="64">
        <v>10</v>
      </c>
      <c r="B155" s="65" t="s">
        <v>156</v>
      </c>
      <c r="C155" s="66" t="e">
        <f>AVERAGE(C17,C18,C33,C36,C49,C77,C84,C92,C94,C116)</f>
        <v>#DIV/0!</v>
      </c>
      <c r="D155" s="67" t="e">
        <f t="shared" si="2"/>
        <v>#DIV/0!</v>
      </c>
      <c r="E155" s="68">
        <f>SUM(E17+E18+E33+E36+E49+E77+E84+E92+E94+E116)</f>
        <v>0</v>
      </c>
      <c r="F155" s="72" t="s">
        <v>142</v>
      </c>
      <c r="G155" s="70">
        <f>E155/10</f>
        <v>0</v>
      </c>
    </row>
    <row r="156" spans="1:7">
      <c r="A156" s="64">
        <v>11</v>
      </c>
      <c r="B156" s="65" t="s">
        <v>157</v>
      </c>
      <c r="C156" s="66" t="e">
        <f>AVERAGE(C8,C30,C37,C57,C80,C96,C102,C105,C114)</f>
        <v>#DIV/0!</v>
      </c>
      <c r="D156" s="67" t="e">
        <f t="shared" si="2"/>
        <v>#DIV/0!</v>
      </c>
      <c r="E156" s="71">
        <f>SUM(E8+E30+E37+E57+E80+E96+E102+E105+E114)</f>
        <v>0</v>
      </c>
      <c r="F156" s="72" t="s">
        <v>145</v>
      </c>
      <c r="G156" s="70">
        <f>E156/9</f>
        <v>0</v>
      </c>
    </row>
    <row r="157" spans="1:7">
      <c r="A157" s="64">
        <v>12</v>
      </c>
      <c r="B157" s="65" t="s">
        <v>158</v>
      </c>
      <c r="C157" s="66" t="e">
        <f>AVERAGE(C10,C12,C16,C23,C62,C75,C87,C90,C97,C119)</f>
        <v>#DIV/0!</v>
      </c>
      <c r="D157" s="67" t="e">
        <f t="shared" si="2"/>
        <v>#DIV/0!</v>
      </c>
      <c r="E157" s="71">
        <f>SUM(E10+E12+E16+E23+E62+E75+E87+E90+E97+E119)</f>
        <v>0</v>
      </c>
      <c r="F157" s="72" t="s">
        <v>142</v>
      </c>
      <c r="G157" s="70">
        <f>E157/10</f>
        <v>0</v>
      </c>
    </row>
    <row r="158" spans="1:7">
      <c r="A158" s="64">
        <v>13</v>
      </c>
      <c r="B158" s="65" t="s">
        <v>159</v>
      </c>
      <c r="C158" s="66" t="e">
        <f>AVERAGE(C14,C50,C85,C86,C93,C107,C117)</f>
        <v>#DIV/0!</v>
      </c>
      <c r="D158" s="67" t="e">
        <f t="shared" si="2"/>
        <v>#DIV/0!</v>
      </c>
      <c r="E158" s="68">
        <f>SUM(E14+E50+E85+E86+E93+E107+E117)</f>
        <v>0</v>
      </c>
      <c r="F158" s="72" t="s">
        <v>152</v>
      </c>
      <c r="G158" s="70">
        <f>E158/7</f>
        <v>0</v>
      </c>
    </row>
    <row r="159" spans="1:7">
      <c r="A159" s="64">
        <v>14</v>
      </c>
      <c r="B159" s="65" t="s">
        <v>160</v>
      </c>
      <c r="C159" s="66" t="e">
        <f>AVERAGE(C27,C35,C65,C76,C83,C88,C118,C121,C122,C125)</f>
        <v>#DIV/0!</v>
      </c>
      <c r="D159" s="67" t="e">
        <f t="shared" si="2"/>
        <v>#DIV/0!</v>
      </c>
      <c r="E159" s="68">
        <f>SUM(E27+E35+E65+E76+E83+E88+E118+E121+E122+E125)</f>
        <v>0</v>
      </c>
      <c r="F159" s="72" t="s">
        <v>142</v>
      </c>
      <c r="G159" s="70">
        <f>E159/10</f>
        <v>0</v>
      </c>
    </row>
    <row r="160" spans="1:7">
      <c r="A160" s="73"/>
      <c r="B160" s="74" t="s">
        <v>161</v>
      </c>
      <c r="C160" s="75"/>
      <c r="D160" s="76"/>
      <c r="E160" s="77">
        <f>SUM(E146+E147+E148+E149+E150+E151+E152+E153+E154+E155+E156+E157+E158+E159)</f>
        <v>0</v>
      </c>
      <c r="F160" s="72" t="s">
        <v>162</v>
      </c>
      <c r="G160" s="78">
        <f>E160/118</f>
        <v>0</v>
      </c>
    </row>
  </sheetData>
  <protectedRanges>
    <protectedRange sqref="B142:B143 E142:E143" name="Bereik2"/>
    <protectedRange sqref="C8:C125" name="invoer"/>
  </protectedRanges>
  <conditionalFormatting sqref="D146:E159">
    <cfRule type="cellIs" dxfId="0" priority="1" stopIfTrue="1" operator="greaterThanOrEqual">
      <formula>0.5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R22" sqref="R2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9" sqref="B9"/>
    </sheetView>
  </sheetViews>
  <sheetFormatPr defaultRowHeight="15"/>
  <cols>
    <col min="1" max="1" width="27.7109375" customWidth="1"/>
  </cols>
  <sheetData>
    <row r="1" spans="1:2">
      <c r="A1" s="79" t="s">
        <v>163</v>
      </c>
      <c r="B1" s="80" t="s">
        <v>164</v>
      </c>
    </row>
    <row r="2" spans="1:2">
      <c r="A2" s="81" t="s">
        <v>165</v>
      </c>
      <c r="B2" s="80" t="s">
        <v>166</v>
      </c>
    </row>
    <row r="3" spans="1:2">
      <c r="A3" s="81" t="s">
        <v>167</v>
      </c>
      <c r="B3" s="80" t="s">
        <v>168</v>
      </c>
    </row>
    <row r="4" spans="1:2">
      <c r="A4" s="81" t="s">
        <v>169</v>
      </c>
      <c r="B4" s="80" t="s">
        <v>170</v>
      </c>
    </row>
    <row r="5" spans="1:2">
      <c r="A5" s="81" t="s">
        <v>171</v>
      </c>
      <c r="B5" s="80" t="s">
        <v>172</v>
      </c>
    </row>
    <row r="6" spans="1:2">
      <c r="A6" s="81" t="s">
        <v>173</v>
      </c>
      <c r="B6" s="80" t="s">
        <v>174</v>
      </c>
    </row>
    <row r="7" spans="1:2">
      <c r="A7" s="81" t="s">
        <v>175</v>
      </c>
      <c r="B7" s="80" t="s">
        <v>176</v>
      </c>
    </row>
    <row r="8" spans="1:2">
      <c r="A8" s="81" t="s">
        <v>177</v>
      </c>
      <c r="B8" s="80" t="s">
        <v>178</v>
      </c>
    </row>
    <row r="9" spans="1:2">
      <c r="A9" s="81" t="s">
        <v>179</v>
      </c>
      <c r="B9" s="80" t="s">
        <v>180</v>
      </c>
    </row>
    <row r="10" spans="1:2">
      <c r="A10" s="81" t="s">
        <v>181</v>
      </c>
      <c r="B10" s="80" t="s">
        <v>182</v>
      </c>
    </row>
    <row r="11" spans="1:2">
      <c r="A11" s="81" t="s">
        <v>183</v>
      </c>
      <c r="B11" s="80" t="s">
        <v>184</v>
      </c>
    </row>
    <row r="12" spans="1:2">
      <c r="A12" s="81" t="s">
        <v>185</v>
      </c>
      <c r="B12" s="80" t="s">
        <v>186</v>
      </c>
    </row>
    <row r="13" spans="1:2">
      <c r="A13" s="81" t="s">
        <v>187</v>
      </c>
      <c r="B13" s="80" t="s">
        <v>188</v>
      </c>
    </row>
    <row r="14" spans="1:2">
      <c r="A14" s="81" t="s">
        <v>189</v>
      </c>
      <c r="B14" s="80" t="s">
        <v>190</v>
      </c>
    </row>
  </sheetData>
  <sheetProtection algorithmName="SHA-512" hashValue="9nWMV8aLUVPDeRuCeYigl1VQrer9mQKXNcHoQcRZZQWJSKF+Rt4oTqYCafq7dPAUx08aKLH8K6lFbK5uBbH02A==" saltValue="0S/02kI5PJPDjph4n7EC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invoer</vt:lpstr>
      <vt:lpstr>Grafiek frequentie</vt:lpstr>
      <vt:lpstr>Legenda</vt:lpstr>
    </vt:vector>
  </TitlesOfParts>
  <Company>NetSourcing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van Wijk</dc:creator>
  <cp:lastModifiedBy>OGH</cp:lastModifiedBy>
  <dcterms:created xsi:type="dcterms:W3CDTF">2020-08-14T07:36:11Z</dcterms:created>
  <dcterms:modified xsi:type="dcterms:W3CDTF">2021-12-03T15:13:26Z</dcterms:modified>
</cp:coreProperties>
</file>